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win\Desktop\"/>
    </mc:Choice>
  </mc:AlternateContent>
  <xr:revisionPtr revIDLastSave="0" documentId="13_ncr:1_{B0C914E5-CD19-4E73-BD8A-0532E66BD2AC}"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c r="B341" i="9" s="1"/>
  <c r="E341" i="9"/>
  <c r="H340" i="9"/>
  <c r="G340" i="9"/>
  <c r="F340" i="9"/>
  <c r="F339" i="9"/>
  <c r="F338" i="9"/>
  <c r="F337" i="9"/>
  <c r="F336" i="9"/>
  <c r="H335" i="9"/>
  <c r="G335" i="9"/>
  <c r="F335" i="9"/>
  <c r="E335" i="9"/>
  <c r="B335" i="9" s="1"/>
  <c r="F334" i="9"/>
  <c r="H333" i="9"/>
  <c r="G333" i="9"/>
  <c r="F333" i="9"/>
  <c r="E333" i="9"/>
  <c r="B333" i="9" s="1"/>
  <c r="H332" i="9"/>
  <c r="E332" i="9" s="1"/>
  <c r="B332" i="9" s="1"/>
  <c r="G332" i="9"/>
  <c r="F332" i="9"/>
  <c r="H331" i="9"/>
  <c r="E331" i="9" s="1"/>
  <c r="B331" i="9" s="1"/>
  <c r="G331" i="9"/>
  <c r="F331" i="9"/>
  <c r="H330" i="9"/>
  <c r="G330" i="9"/>
  <c r="F330" i="9"/>
  <c r="E330" i="9"/>
  <c r="B330" i="9" s="1"/>
  <c r="H329" i="9"/>
  <c r="G329" i="9"/>
  <c r="F329" i="9"/>
  <c r="H328" i="9"/>
  <c r="G328" i="9"/>
  <c r="F328" i="9"/>
  <c r="E328" i="9"/>
  <c r="B328" i="9" s="1"/>
  <c r="H327" i="9"/>
  <c r="G327" i="9"/>
  <c r="F327" i="9"/>
  <c r="H326" i="9"/>
  <c r="G326" i="9"/>
  <c r="E326" i="9" s="1"/>
  <c r="B326" i="9" s="1"/>
  <c r="F326" i="9"/>
  <c r="H325" i="9"/>
  <c r="E325" i="9" s="1"/>
  <c r="B325" i="9" s="1"/>
  <c r="G325" i="9"/>
  <c r="F325" i="9"/>
  <c r="H324" i="9"/>
  <c r="G324" i="9"/>
  <c r="F324" i="9"/>
  <c r="H323" i="9"/>
  <c r="E323" i="9" s="1"/>
  <c r="B323" i="9" s="1"/>
  <c r="G323" i="9"/>
  <c r="F323" i="9"/>
  <c r="H322" i="9"/>
  <c r="G322" i="9"/>
  <c r="F322" i="9"/>
  <c r="H321" i="9"/>
  <c r="E321" i="9" s="1"/>
  <c r="B321" i="9" s="1"/>
  <c r="G321" i="9"/>
  <c r="F321" i="9"/>
  <c r="H320" i="9"/>
  <c r="G320" i="9"/>
  <c r="F320" i="9"/>
  <c r="H319" i="9"/>
  <c r="E319" i="9" s="1"/>
  <c r="B319" i="9" s="1"/>
  <c r="G319" i="9"/>
  <c r="F319" i="9"/>
  <c r="H318" i="9"/>
  <c r="E318" i="9" s="1"/>
  <c r="B318" i="9" s="1"/>
  <c r="G318" i="9"/>
  <c r="F318" i="9"/>
  <c r="H317" i="9"/>
  <c r="G317" i="9"/>
  <c r="F317" i="9"/>
  <c r="E317" i="9"/>
  <c r="B317" i="9" s="1"/>
  <c r="F316" i="9"/>
  <c r="F315" i="9"/>
  <c r="F314" i="9"/>
  <c r="H313" i="9"/>
  <c r="G313" i="9"/>
  <c r="F313" i="9"/>
  <c r="E313" i="9"/>
  <c r="B313" i="9" s="1"/>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8" i="9"/>
  <c r="F297" i="9"/>
  <c r="L296" i="9"/>
  <c r="H296" i="9"/>
  <c r="F296" i="9"/>
  <c r="F295" i="9"/>
  <c r="I294" i="9"/>
  <c r="H294" i="9"/>
  <c r="F294" i="9"/>
  <c r="E294" i="9"/>
  <c r="B294" i="9" s="1"/>
  <c r="E293" i="9"/>
  <c r="M292" i="9"/>
  <c r="L292" i="9"/>
  <c r="F292" i="9"/>
  <c r="E292" i="9"/>
  <c r="B292" i="9"/>
  <c r="M291" i="9"/>
  <c r="L291" i="9"/>
  <c r="F291" i="9"/>
  <c r="E291" i="9"/>
  <c r="B291" i="9"/>
  <c r="M290" i="9"/>
  <c r="L290" i="9"/>
  <c r="F290" i="9"/>
  <c r="E290" i="9"/>
  <c r="B290" i="9"/>
  <c r="M289" i="9"/>
  <c r="L289" i="9"/>
  <c r="F289" i="9"/>
  <c r="E289" i="9"/>
  <c r="B289" i="9"/>
  <c r="M288" i="9"/>
  <c r="L288" i="9"/>
  <c r="F288" i="9"/>
  <c r="E288" i="9"/>
  <c r="B288" i="9"/>
  <c r="M287" i="9"/>
  <c r="L287" i="9"/>
  <c r="F287" i="9"/>
  <c r="E287" i="9"/>
  <c r="B287" i="9"/>
  <c r="M286" i="9"/>
  <c r="L286" i="9"/>
  <c r="F286" i="9"/>
  <c r="E286" i="9"/>
  <c r="B286" i="9"/>
  <c r="M285" i="9"/>
  <c r="L285" i="9"/>
  <c r="F285" i="9"/>
  <c r="E285" i="9"/>
  <c r="B285" i="9"/>
  <c r="M284" i="9"/>
  <c r="L284" i="9"/>
  <c r="F284" i="9"/>
  <c r="E284" i="9"/>
  <c r="B284" i="9"/>
  <c r="M283" i="9"/>
  <c r="L283" i="9"/>
  <c r="F283" i="9"/>
  <c r="E283" i="9"/>
  <c r="B283" i="9"/>
  <c r="M282" i="9"/>
  <c r="L282" i="9"/>
  <c r="F282" i="9"/>
  <c r="E282" i="9"/>
  <c r="B282" i="9"/>
  <c r="M281" i="9"/>
  <c r="L281" i="9"/>
  <c r="F281" i="9"/>
  <c r="E281" i="9"/>
  <c r="B281" i="9"/>
  <c r="M280" i="9"/>
  <c r="L280" i="9"/>
  <c r="F280" i="9"/>
  <c r="E280" i="9"/>
  <c r="B280" i="9"/>
  <c r="M279" i="9"/>
  <c r="L279" i="9"/>
  <c r="F279" i="9"/>
  <c r="E279" i="9"/>
  <c r="B279" i="9"/>
  <c r="M278" i="9"/>
  <c r="L278" i="9"/>
  <c r="F278" i="9"/>
  <c r="E278" i="9"/>
  <c r="B278" i="9"/>
  <c r="M277" i="9"/>
  <c r="L277" i="9"/>
  <c r="F277" i="9"/>
  <c r="E277" i="9"/>
  <c r="B277" i="9"/>
  <c r="M276" i="9"/>
  <c r="L276" i="9"/>
  <c r="F276" i="9"/>
  <c r="E276" i="9"/>
  <c r="B276" i="9"/>
  <c r="M275" i="9"/>
  <c r="L275" i="9"/>
  <c r="F275" i="9"/>
  <c r="E275" i="9"/>
  <c r="B275" i="9"/>
  <c r="M274" i="9"/>
  <c r="L274" i="9"/>
  <c r="F274" i="9"/>
  <c r="E274" i="9"/>
  <c r="B274" i="9"/>
  <c r="M273" i="9"/>
  <c r="L273" i="9"/>
  <c r="F273" i="9"/>
  <c r="E273" i="9"/>
  <c r="B273" i="9"/>
  <c r="M272" i="9"/>
  <c r="L272" i="9"/>
  <c r="F272" i="9"/>
  <c r="E272" i="9"/>
  <c r="B272" i="9"/>
  <c r="M271" i="9"/>
  <c r="L271" i="9"/>
  <c r="F271" i="9"/>
  <c r="E271" i="9"/>
  <c r="B271" i="9"/>
  <c r="M270" i="9"/>
  <c r="L270" i="9"/>
  <c r="F270" i="9"/>
  <c r="E270" i="9"/>
  <c r="B270" i="9"/>
  <c r="M269" i="9"/>
  <c r="L269" i="9"/>
  <c r="F269" i="9"/>
  <c r="E269" i="9"/>
  <c r="B269" i="9"/>
  <c r="M268" i="9"/>
  <c r="L268" i="9"/>
  <c r="F268" i="9"/>
  <c r="E268" i="9"/>
  <c r="B268" i="9"/>
  <c r="M267" i="9"/>
  <c r="L267" i="9"/>
  <c r="F267" i="9"/>
  <c r="E267" i="9"/>
  <c r="B267" i="9"/>
  <c r="M266" i="9"/>
  <c r="L266" i="9"/>
  <c r="F266" i="9"/>
  <c r="E266" i="9"/>
  <c r="B266" i="9"/>
  <c r="M265" i="9"/>
  <c r="L265" i="9"/>
  <c r="F265" i="9"/>
  <c r="E265" i="9"/>
  <c r="B265" i="9"/>
  <c r="M264" i="9"/>
  <c r="L264" i="9"/>
  <c r="F264" i="9"/>
  <c r="E264" i="9"/>
  <c r="B264" i="9"/>
  <c r="M263" i="9"/>
  <c r="L263" i="9"/>
  <c r="F263" i="9"/>
  <c r="E263" i="9"/>
  <c r="B263" i="9"/>
  <c r="M262" i="9"/>
  <c r="L262" i="9"/>
  <c r="F262" i="9"/>
  <c r="E262" i="9"/>
  <c r="B262" i="9"/>
  <c r="M261" i="9"/>
  <c r="L261" i="9"/>
  <c r="F261" i="9"/>
  <c r="E261" i="9"/>
  <c r="B261" i="9"/>
  <c r="M260" i="9"/>
  <c r="L260" i="9"/>
  <c r="F260" i="9"/>
  <c r="E260" i="9"/>
  <c r="B260" i="9"/>
  <c r="M259" i="9"/>
  <c r="L259" i="9"/>
  <c r="F259" i="9"/>
  <c r="E259" i="9"/>
  <c r="B259" i="9"/>
  <c r="M258" i="9"/>
  <c r="L258" i="9"/>
  <c r="F258" i="9"/>
  <c r="E258" i="9"/>
  <c r="B258" i="9"/>
  <c r="M257" i="9"/>
  <c r="L257" i="9"/>
  <c r="F257" i="9"/>
  <c r="E257" i="9"/>
  <c r="B257" i="9"/>
  <c r="M256" i="9"/>
  <c r="L256" i="9"/>
  <c r="F256" i="9"/>
  <c r="E256" i="9"/>
  <c r="B256" i="9"/>
  <c r="M255" i="9"/>
  <c r="L255" i="9"/>
  <c r="F255" i="9"/>
  <c r="E255" i="9"/>
  <c r="B255" i="9"/>
  <c r="M254" i="9"/>
  <c r="L254" i="9"/>
  <c r="F254" i="9"/>
  <c r="E254" i="9"/>
  <c r="B254" i="9"/>
  <c r="M253" i="9"/>
  <c r="L253" i="9"/>
  <c r="F253" i="9"/>
  <c r="E253" i="9"/>
  <c r="B253" i="9"/>
  <c r="M252" i="9"/>
  <c r="L252" i="9"/>
  <c r="F252" i="9"/>
  <c r="E252" i="9"/>
  <c r="B252" i="9"/>
  <c r="M251" i="9"/>
  <c r="L251" i="9"/>
  <c r="F251" i="9"/>
  <c r="E251" i="9"/>
  <c r="B251" i="9"/>
  <c r="M250" i="9"/>
  <c r="L250" i="9"/>
  <c r="F250" i="9"/>
  <c r="E250" i="9"/>
  <c r="B250" i="9"/>
  <c r="M249" i="9"/>
  <c r="L249" i="9"/>
  <c r="F249" i="9"/>
  <c r="E249" i="9"/>
  <c r="B249" i="9"/>
  <c r="M248" i="9"/>
  <c r="L248" i="9"/>
  <c r="F248" i="9"/>
  <c r="E248" i="9"/>
  <c r="B248" i="9"/>
  <c r="M247" i="9"/>
  <c r="L247" i="9"/>
  <c r="F247" i="9"/>
  <c r="E247" i="9"/>
  <c r="B247" i="9"/>
  <c r="M246" i="9"/>
  <c r="L246" i="9"/>
  <c r="F246" i="9"/>
  <c r="E246" i="9"/>
  <c r="B246" i="9"/>
  <c r="M245" i="9"/>
  <c r="L245" i="9"/>
  <c r="F245" i="9"/>
  <c r="E245" i="9"/>
  <c r="B245" i="9"/>
  <c r="M244" i="9"/>
  <c r="L244" i="9"/>
  <c r="F244" i="9"/>
  <c r="E244" i="9"/>
  <c r="B244" i="9"/>
  <c r="M243" i="9"/>
  <c r="L243" i="9"/>
  <c r="F243" i="9"/>
  <c r="B243" i="9" s="1"/>
  <c r="E243" i="9"/>
  <c r="M242" i="9"/>
  <c r="L242" i="9"/>
  <c r="F242" i="9"/>
  <c r="E242" i="9"/>
  <c r="B242" i="9"/>
  <c r="M241" i="9"/>
  <c r="L241" i="9"/>
  <c r="F241" i="9"/>
  <c r="E241" i="9"/>
  <c r="B241" i="9"/>
  <c r="M240" i="9"/>
  <c r="L240" i="9"/>
  <c r="F240" i="9"/>
  <c r="B240" i="9" s="1"/>
  <c r="E240" i="9"/>
  <c r="M239" i="9"/>
  <c r="L239" i="9"/>
  <c r="F239" i="9"/>
  <c r="E239" i="9"/>
  <c r="B239" i="9"/>
  <c r="M238" i="9"/>
  <c r="L238" i="9"/>
  <c r="F238" i="9"/>
  <c r="E238" i="9"/>
  <c r="B238" i="9"/>
  <c r="M237" i="9"/>
  <c r="L237" i="9"/>
  <c r="F237" i="9"/>
  <c r="E237" i="9"/>
  <c r="B237" i="9"/>
  <c r="M236" i="9"/>
  <c r="L236" i="9"/>
  <c r="E236" i="9"/>
  <c r="M235" i="9"/>
  <c r="L235" i="9"/>
  <c r="F235" i="9"/>
  <c r="B235" i="9" s="1"/>
  <c r="E235" i="9"/>
  <c r="M234" i="9"/>
  <c r="L234" i="9"/>
  <c r="F234" i="9"/>
  <c r="E234" i="9"/>
  <c r="B234" i="9"/>
  <c r="M233" i="9"/>
  <c r="L233" i="9"/>
  <c r="F233" i="9"/>
  <c r="E233" i="9"/>
  <c r="B233" i="9"/>
  <c r="M232" i="9"/>
  <c r="L232" i="9"/>
  <c r="F232" i="9"/>
  <c r="B232" i="9" s="1"/>
  <c r="E232" i="9"/>
  <c r="M231" i="9"/>
  <c r="L231" i="9"/>
  <c r="F231" i="9"/>
  <c r="E231" i="9"/>
  <c r="B231" i="9"/>
  <c r="M230" i="9"/>
  <c r="L230" i="9"/>
  <c r="F230" i="9"/>
  <c r="E230" i="9"/>
  <c r="B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s="1"/>
  <c r="H168" i="9"/>
  <c r="G168" i="9"/>
  <c r="F168" i="9"/>
  <c r="E168" i="9"/>
  <c r="B168" i="9"/>
  <c r="H167" i="9"/>
  <c r="G167" i="9"/>
  <c r="E167" i="9" s="1"/>
  <c r="B167" i="9" s="1"/>
  <c r="F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s="1"/>
  <c r="H160" i="9"/>
  <c r="G160" i="9"/>
  <c r="F160" i="9"/>
  <c r="E160" i="9"/>
  <c r="B160" i="9" s="1"/>
  <c r="H159" i="9"/>
  <c r="G159" i="9"/>
  <c r="F159" i="9"/>
  <c r="E159" i="9"/>
  <c r="B159" i="9"/>
  <c r="H158" i="9"/>
  <c r="G158" i="9"/>
  <c r="E158" i="9" s="1"/>
  <c r="B158" i="9" s="1"/>
  <c r="F158" i="9"/>
  <c r="H157" i="9"/>
  <c r="G157" i="9"/>
  <c r="F157" i="9"/>
  <c r="E157" i="9"/>
  <c r="B157" i="9"/>
  <c r="F156" i="9"/>
  <c r="H155" i="9"/>
  <c r="G155" i="9"/>
  <c r="F155" i="9"/>
  <c r="E155" i="9"/>
  <c r="B155" i="9" s="1"/>
  <c r="H154" i="9"/>
  <c r="G154" i="9"/>
  <c r="F154" i="9"/>
  <c r="E154" i="9"/>
  <c r="B154" i="9"/>
  <c r="H153" i="9"/>
  <c r="G153" i="9"/>
  <c r="E153" i="9" s="1"/>
  <c r="B153" i="9" s="1"/>
  <c r="F153" i="9"/>
  <c r="H152" i="9"/>
  <c r="G152" i="9"/>
  <c r="F152" i="9"/>
  <c r="E152" i="9"/>
  <c r="B152" i="9" s="1"/>
  <c r="H151" i="9"/>
  <c r="G151" i="9"/>
  <c r="F151" i="9"/>
  <c r="E151" i="9"/>
  <c r="B151" i="9"/>
  <c r="H150" i="9"/>
  <c r="G150" i="9"/>
  <c r="F150" i="9"/>
  <c r="E150" i="9"/>
  <c r="B150" i="9" s="1"/>
  <c r="H149" i="9"/>
  <c r="G149" i="9"/>
  <c r="F149" i="9"/>
  <c r="E149" i="9"/>
  <c r="B149" i="9"/>
  <c r="H148" i="9"/>
  <c r="G148" i="9"/>
  <c r="F148" i="9"/>
  <c r="E148" i="9"/>
  <c r="B148" i="9"/>
  <c r="H147" i="9"/>
  <c r="G147" i="9"/>
  <c r="E147" i="9" s="1"/>
  <c r="B147" i="9" s="1"/>
  <c r="F147" i="9"/>
  <c r="H146" i="9"/>
  <c r="G146" i="9"/>
  <c r="F146" i="9"/>
  <c r="E146" i="9"/>
  <c r="B146" i="9" s="1"/>
  <c r="H145" i="9"/>
  <c r="G145" i="9"/>
  <c r="F145" i="9"/>
  <c r="E145" i="9"/>
  <c r="B145" i="9"/>
  <c r="H144" i="9"/>
  <c r="G144" i="9"/>
  <c r="F144" i="9"/>
  <c r="E144" i="9"/>
  <c r="B144" i="9" s="1"/>
  <c r="H143" i="9"/>
  <c r="G143" i="9"/>
  <c r="F143" i="9"/>
  <c r="E143" i="9"/>
  <c r="B143" i="9"/>
  <c r="H142" i="9"/>
  <c r="G142" i="9"/>
  <c r="E142" i="9" s="1"/>
  <c r="B142" i="9" s="1"/>
  <c r="F142" i="9"/>
  <c r="H141" i="9"/>
  <c r="E141" i="9" s="1"/>
  <c r="B141" i="9" s="1"/>
  <c r="G141" i="9"/>
  <c r="F141" i="9"/>
  <c r="H140" i="9"/>
  <c r="G140" i="9"/>
  <c r="F140" i="9"/>
  <c r="E140" i="9"/>
  <c r="B140" i="9" s="1"/>
  <c r="H139" i="9"/>
  <c r="G139" i="9"/>
  <c r="F139" i="9"/>
  <c r="E139" i="9"/>
  <c r="B139" i="9"/>
  <c r="H138" i="9"/>
  <c r="G138" i="9"/>
  <c r="F138" i="9"/>
  <c r="E138" i="9"/>
  <c r="B138" i="9"/>
  <c r="H137" i="9"/>
  <c r="G137" i="9"/>
  <c r="E137" i="9" s="1"/>
  <c r="B137" i="9" s="1"/>
  <c r="F137" i="9"/>
  <c r="H136" i="9"/>
  <c r="G136" i="9"/>
  <c r="F136" i="9"/>
  <c r="E136" i="9"/>
  <c r="B136" i="9" s="1"/>
  <c r="H135" i="9"/>
  <c r="G135" i="9"/>
  <c r="F135" i="9"/>
  <c r="E135" i="9"/>
  <c r="B135" i="9" s="1"/>
  <c r="H134" i="9"/>
  <c r="G134" i="9"/>
  <c r="F134" i="9"/>
  <c r="E134" i="9"/>
  <c r="B134" i="9" s="1"/>
  <c r="H133" i="9"/>
  <c r="G133" i="9"/>
  <c r="F133" i="9"/>
  <c r="E133" i="9"/>
  <c r="B133" i="9" s="1"/>
  <c r="H132" i="9"/>
  <c r="G132" i="9"/>
  <c r="F132" i="9"/>
  <c r="E132" i="9"/>
  <c r="B132" i="9" s="1"/>
  <c r="H131" i="9"/>
  <c r="G131" i="9"/>
  <c r="F131" i="9"/>
  <c r="E131" i="9"/>
  <c r="B131" i="9" s="1"/>
  <c r="H130" i="9"/>
  <c r="G130" i="9"/>
  <c r="F130" i="9"/>
  <c r="E130" i="9"/>
  <c r="B130" i="9"/>
  <c r="H129" i="9"/>
  <c r="G129" i="9"/>
  <c r="E129" i="9" s="1"/>
  <c r="B129" i="9" s="1"/>
  <c r="F129" i="9"/>
  <c r="H128" i="9"/>
  <c r="G128" i="9"/>
  <c r="F128" i="9"/>
  <c r="E128" i="9"/>
  <c r="B128" i="9"/>
  <c r="H127" i="9"/>
  <c r="G127" i="9"/>
  <c r="E127" i="9" s="1"/>
  <c r="B127" i="9" s="1"/>
  <c r="F127" i="9"/>
  <c r="H126" i="9"/>
  <c r="G126" i="9"/>
  <c r="F126" i="9"/>
  <c r="E126" i="9"/>
  <c r="B126" i="9"/>
  <c r="H125" i="9"/>
  <c r="G125" i="9"/>
  <c r="F125" i="9"/>
  <c r="E125" i="9"/>
  <c r="B125" i="9"/>
  <c r="H124" i="9"/>
  <c r="G124" i="9"/>
  <c r="F124" i="9"/>
  <c r="E124" i="9"/>
  <c r="B124" i="9"/>
  <c r="H123" i="9"/>
  <c r="G123" i="9"/>
  <c r="F123" i="9"/>
  <c r="E123" i="9"/>
  <c r="B123" i="9" s="1"/>
  <c r="H122" i="9"/>
  <c r="G122" i="9"/>
  <c r="E122" i="9" s="1"/>
  <c r="B122" i="9" s="1"/>
  <c r="F122" i="9"/>
  <c r="H121" i="9"/>
  <c r="G121" i="9"/>
  <c r="F121" i="9"/>
  <c r="E121" i="9"/>
  <c r="B121" i="9" s="1"/>
  <c r="H120" i="9"/>
  <c r="G120" i="9"/>
  <c r="F120" i="9"/>
  <c r="E120" i="9"/>
  <c r="B120" i="9"/>
  <c r="H119" i="9"/>
  <c r="G119" i="9"/>
  <c r="F119" i="9"/>
  <c r="E119" i="9"/>
  <c r="B119" i="9"/>
  <c r="H118" i="9"/>
  <c r="G118" i="9"/>
  <c r="F118" i="9"/>
  <c r="E118" i="9"/>
  <c r="B118" i="9"/>
  <c r="H117" i="9"/>
  <c r="G117" i="9"/>
  <c r="F117" i="9"/>
  <c r="E117" i="9"/>
  <c r="B117" i="9" s="1"/>
  <c r="H116" i="9"/>
  <c r="G116" i="9"/>
  <c r="F116" i="9"/>
  <c r="E116" i="9"/>
  <c r="B116" i="9"/>
  <c r="H115" i="9"/>
  <c r="G115" i="9"/>
  <c r="F115" i="9"/>
  <c r="B115" i="9" s="1"/>
  <c r="E115" i="9"/>
  <c r="H114" i="9"/>
  <c r="E114" i="9" s="1"/>
  <c r="B114" i="9" s="1"/>
  <c r="G114" i="9"/>
  <c r="F114" i="9"/>
  <c r="H113" i="9"/>
  <c r="G113" i="9"/>
  <c r="F113" i="9"/>
  <c r="E113" i="9"/>
  <c r="B113" i="9" s="1"/>
  <c r="H112" i="9"/>
  <c r="G112" i="9"/>
  <c r="F112" i="9"/>
  <c r="E112" i="9"/>
  <c r="B112" i="9"/>
  <c r="H111" i="9"/>
  <c r="G111" i="9"/>
  <c r="F111" i="9"/>
  <c r="H110" i="9"/>
  <c r="G110" i="9"/>
  <c r="F110" i="9"/>
  <c r="E110" i="9"/>
  <c r="B110" i="9"/>
  <c r="H109" i="9"/>
  <c r="G109" i="9"/>
  <c r="F109" i="9"/>
  <c r="E109" i="9"/>
  <c r="B109" i="9"/>
  <c r="H108" i="9"/>
  <c r="G108" i="9"/>
  <c r="F108" i="9"/>
  <c r="E108" i="9"/>
  <c r="B108" i="9"/>
  <c r="H107" i="9"/>
  <c r="G107" i="9"/>
  <c r="E107" i="9" s="1"/>
  <c r="B107" i="9" s="1"/>
  <c r="F107" i="9"/>
  <c r="H106" i="9"/>
  <c r="G106" i="9"/>
  <c r="F106" i="9"/>
  <c r="E106" i="9"/>
  <c r="B106" i="9" s="1"/>
  <c r="H105" i="9"/>
  <c r="G105" i="9"/>
  <c r="F105" i="9"/>
  <c r="E105" i="9"/>
  <c r="B105" i="9" s="1"/>
  <c r="H104" i="9"/>
  <c r="G104" i="9"/>
  <c r="F104" i="9"/>
  <c r="E104" i="9"/>
  <c r="B104" i="9"/>
  <c r="H103" i="9"/>
  <c r="G103" i="9"/>
  <c r="F103" i="9"/>
  <c r="E103" i="9"/>
  <c r="B103" i="9"/>
  <c r="H102" i="9"/>
  <c r="G102" i="9"/>
  <c r="F102" i="9"/>
  <c r="E102" i="9"/>
  <c r="B102" i="9" s="1"/>
  <c r="H101" i="9"/>
  <c r="G101" i="9"/>
  <c r="E101" i="9" s="1"/>
  <c r="B101" i="9" s="1"/>
  <c r="F101" i="9"/>
  <c r="H100" i="9"/>
  <c r="G100" i="9"/>
  <c r="F100" i="9"/>
  <c r="E100" i="9"/>
  <c r="B100" i="9" s="1"/>
  <c r="H99" i="9"/>
  <c r="G99" i="9"/>
  <c r="E99" i="9" s="1"/>
  <c r="B99" i="9" s="1"/>
  <c r="F99" i="9"/>
  <c r="H98" i="9"/>
  <c r="G98" i="9"/>
  <c r="F98" i="9"/>
  <c r="B98" i="9" s="1"/>
  <c r="E98" i="9"/>
  <c r="H97" i="9"/>
  <c r="G97" i="9"/>
  <c r="F97" i="9"/>
  <c r="E97" i="9"/>
  <c r="B97" i="9" s="1"/>
  <c r="H96" i="9"/>
  <c r="G96" i="9"/>
  <c r="F96" i="9"/>
  <c r="B96" i="9" s="1"/>
  <c r="E96" i="9"/>
  <c r="H95" i="9"/>
  <c r="G95" i="9"/>
  <c r="F95" i="9"/>
  <c r="E95" i="9"/>
  <c r="B95" i="9"/>
  <c r="H94" i="9"/>
  <c r="G94" i="9"/>
  <c r="E94" i="9" s="1"/>
  <c r="B94" i="9" s="1"/>
  <c r="F94" i="9"/>
  <c r="H93" i="9"/>
  <c r="G93" i="9"/>
  <c r="F93" i="9"/>
  <c r="E93" i="9"/>
  <c r="B93" i="9" s="1"/>
  <c r="H92" i="9"/>
  <c r="G92" i="9"/>
  <c r="F92" i="9"/>
  <c r="E92" i="9"/>
  <c r="B92" i="9"/>
  <c r="H91" i="9"/>
  <c r="G91" i="9"/>
  <c r="F91" i="9"/>
  <c r="E91" i="9"/>
  <c r="B91" i="9" s="1"/>
  <c r="H90" i="9"/>
  <c r="G90" i="9"/>
  <c r="F90" i="9"/>
  <c r="E90" i="9"/>
  <c r="B90" i="9" s="1"/>
  <c r="H89" i="9"/>
  <c r="G89" i="9"/>
  <c r="F89" i="9"/>
  <c r="B89" i="9" s="1"/>
  <c r="E89" i="9"/>
  <c r="H88" i="9"/>
  <c r="G88" i="9"/>
  <c r="E88" i="9" s="1"/>
  <c r="B88" i="9" s="1"/>
  <c r="F88" i="9"/>
  <c r="H87" i="9"/>
  <c r="G87" i="9"/>
  <c r="F87" i="9"/>
  <c r="E87" i="9"/>
  <c r="B87" i="9"/>
  <c r="H86" i="9"/>
  <c r="G86" i="9"/>
  <c r="F86" i="9"/>
  <c r="E86" i="9"/>
  <c r="B86" i="9"/>
  <c r="H85" i="9"/>
  <c r="G85" i="9"/>
  <c r="F85" i="9"/>
  <c r="E85" i="9"/>
  <c r="B85" i="9" s="1"/>
  <c r="H84" i="9"/>
  <c r="G84" i="9"/>
  <c r="F84" i="9"/>
  <c r="E84" i="9"/>
  <c r="B84" i="9" s="1"/>
  <c r="H83" i="9"/>
  <c r="G83" i="9"/>
  <c r="F83" i="9"/>
  <c r="E83" i="9"/>
  <c r="B83" i="9" s="1"/>
  <c r="H82" i="9"/>
  <c r="G82" i="9"/>
  <c r="E82" i="9" s="1"/>
  <c r="B82" i="9" s="1"/>
  <c r="F82" i="9"/>
  <c r="H81" i="9"/>
  <c r="G81" i="9"/>
  <c r="F81" i="9"/>
  <c r="E81" i="9"/>
  <c r="B81" i="9" s="1"/>
  <c r="H80" i="9"/>
  <c r="G80" i="9"/>
  <c r="F80" i="9"/>
  <c r="E80" i="9"/>
  <c r="B80" i="9"/>
  <c r="H79" i="9"/>
  <c r="E79" i="9" s="1"/>
  <c r="B79" i="9" s="1"/>
  <c r="G79" i="9"/>
  <c r="F79" i="9"/>
  <c r="H78" i="9"/>
  <c r="G78" i="9"/>
  <c r="F78" i="9"/>
  <c r="E78" i="9"/>
  <c r="B78" i="9"/>
  <c r="H77" i="9"/>
  <c r="G77" i="9"/>
  <c r="F77" i="9"/>
  <c r="E77" i="9"/>
  <c r="B77" i="9"/>
  <c r="H76" i="9"/>
  <c r="G76" i="9"/>
  <c r="F76" i="9"/>
  <c r="E76" i="9"/>
  <c r="B76" i="9"/>
  <c r="H75" i="9"/>
  <c r="G75" i="9"/>
  <c r="F75" i="9"/>
  <c r="E75" i="9"/>
  <c r="B75" i="9"/>
  <c r="H74" i="9"/>
  <c r="G74" i="9"/>
  <c r="F74" i="9"/>
  <c r="E74" i="9"/>
  <c r="B74" i="9"/>
  <c r="H73" i="9"/>
  <c r="G73" i="9"/>
  <c r="F73" i="9"/>
  <c r="B73" i="9" s="1"/>
  <c r="E73" i="9"/>
  <c r="H72" i="9"/>
  <c r="G72" i="9"/>
  <c r="F72" i="9"/>
  <c r="E72" i="9"/>
  <c r="B72" i="9"/>
  <c r="H71" i="9"/>
  <c r="G71" i="9"/>
  <c r="F71" i="9"/>
  <c r="E71" i="9"/>
  <c r="B71" i="9" s="1"/>
  <c r="H70" i="9"/>
  <c r="G70" i="9"/>
  <c r="F70" i="9"/>
  <c r="E70" i="9"/>
  <c r="B70" i="9"/>
  <c r="H69" i="9"/>
  <c r="G69" i="9"/>
  <c r="F69" i="9"/>
  <c r="E69" i="9"/>
  <c r="B69" i="9"/>
  <c r="H68" i="9"/>
  <c r="G68" i="9"/>
  <c r="F68" i="9"/>
  <c r="E68" i="9"/>
  <c r="B68" i="9" s="1"/>
  <c r="H67" i="9"/>
  <c r="G67" i="9"/>
  <c r="E67" i="9" s="1"/>
  <c r="B67" i="9" s="1"/>
  <c r="F67" i="9"/>
  <c r="H66" i="9"/>
  <c r="G66" i="9"/>
  <c r="F66" i="9"/>
  <c r="E66" i="9"/>
  <c r="B66" i="9" s="1"/>
  <c r="H65" i="9"/>
  <c r="G65" i="9"/>
  <c r="E65" i="9" s="1"/>
  <c r="B65" i="9" s="1"/>
  <c r="F65" i="9"/>
  <c r="H64" i="9"/>
  <c r="G64" i="9"/>
  <c r="F64" i="9"/>
  <c r="E64" i="9"/>
  <c r="B64" i="9"/>
  <c r="H63" i="9"/>
  <c r="G63" i="9"/>
  <c r="F63" i="9"/>
  <c r="H62" i="9"/>
  <c r="G62" i="9"/>
  <c r="E62" i="9" s="1"/>
  <c r="B62" i="9" s="1"/>
  <c r="F62" i="9"/>
  <c r="H61" i="9"/>
  <c r="G61" i="9"/>
  <c r="F61" i="9"/>
  <c r="E61" i="9"/>
  <c r="B61" i="9" s="1"/>
  <c r="H60" i="9"/>
  <c r="G60" i="9"/>
  <c r="F60" i="9"/>
  <c r="E60" i="9"/>
  <c r="B60" i="9" s="1"/>
  <c r="H59" i="9"/>
  <c r="G59" i="9"/>
  <c r="F59" i="9"/>
  <c r="E59" i="9"/>
  <c r="B59" i="9" s="1"/>
  <c r="H58" i="9"/>
  <c r="G58" i="9"/>
  <c r="F58" i="9"/>
  <c r="E58" i="9"/>
  <c r="B58" i="9"/>
  <c r="H57" i="9"/>
  <c r="G57" i="9"/>
  <c r="F57" i="9"/>
  <c r="E57" i="9"/>
  <c r="B57" i="9"/>
  <c r="H56" i="9"/>
  <c r="E56" i="9" s="1"/>
  <c r="B56" i="9" s="1"/>
  <c r="G56" i="9"/>
  <c r="F56" i="9"/>
  <c r="H55" i="9"/>
  <c r="G55" i="9"/>
  <c r="F55" i="9"/>
  <c r="H54" i="9"/>
  <c r="G54" i="9"/>
  <c r="F54" i="9"/>
  <c r="H53" i="9"/>
  <c r="E53" i="9" s="1"/>
  <c r="B53" i="9" s="1"/>
  <c r="G53" i="9"/>
  <c r="F53" i="9"/>
  <c r="H52" i="9"/>
  <c r="G52" i="9"/>
  <c r="E52" i="9" s="1"/>
  <c r="F52" i="9"/>
  <c r="H51" i="9"/>
  <c r="G51" i="9"/>
  <c r="F51" i="9"/>
  <c r="E51" i="9"/>
  <c r="B51" i="9"/>
  <c r="H50" i="9"/>
  <c r="G50" i="9"/>
  <c r="F50" i="9"/>
  <c r="E50" i="9"/>
  <c r="B50" i="9" s="1"/>
  <c r="H49" i="9"/>
  <c r="G49" i="9"/>
  <c r="F49" i="9"/>
  <c r="E49" i="9"/>
  <c r="B49" i="9"/>
  <c r="H48" i="9"/>
  <c r="G48" i="9"/>
  <c r="F48" i="9"/>
  <c r="E48" i="9"/>
  <c r="B48" i="9" s="1"/>
  <c r="H47" i="9"/>
  <c r="G47" i="9"/>
  <c r="F47" i="9"/>
  <c r="E47" i="9"/>
  <c r="B47" i="9"/>
  <c r="H46" i="9"/>
  <c r="G46" i="9"/>
  <c r="F46" i="9"/>
  <c r="E46" i="9"/>
  <c r="B46" i="9" s="1"/>
  <c r="H45" i="9"/>
  <c r="E45" i="9" s="1"/>
  <c r="B45" i="9" s="1"/>
  <c r="G45" i="9"/>
  <c r="F45" i="9"/>
  <c r="H44" i="9"/>
  <c r="G44" i="9"/>
  <c r="F44" i="9"/>
  <c r="E44" i="9"/>
  <c r="B44" i="9"/>
  <c r="H43" i="9"/>
  <c r="G43" i="9"/>
  <c r="F43" i="9"/>
  <c r="E43" i="9"/>
  <c r="B43" i="9"/>
  <c r="H42" i="9"/>
  <c r="G42" i="9"/>
  <c r="F42" i="9"/>
  <c r="E42" i="9"/>
  <c r="B42" i="9"/>
  <c r="H41" i="9"/>
  <c r="E41" i="9" s="1"/>
  <c r="B41" i="9" s="1"/>
  <c r="G41" i="9"/>
  <c r="F41" i="9"/>
  <c r="H40" i="9"/>
  <c r="G40" i="9"/>
  <c r="F40" i="9"/>
  <c r="E40" i="9"/>
  <c r="B40" i="9" s="1"/>
  <c r="H39" i="9"/>
  <c r="G39" i="9"/>
  <c r="F39" i="9"/>
  <c r="E39" i="9"/>
  <c r="B39" i="9"/>
  <c r="H38" i="9"/>
  <c r="G38" i="9"/>
  <c r="F38" i="9"/>
  <c r="E38" i="9"/>
  <c r="B38" i="9" s="1"/>
  <c r="H37" i="9"/>
  <c r="G37" i="9"/>
  <c r="F37" i="9"/>
  <c r="H36" i="9"/>
  <c r="G36" i="9"/>
  <c r="F36" i="9"/>
  <c r="H35" i="9"/>
  <c r="G35" i="9"/>
  <c r="F35" i="9"/>
  <c r="E35" i="9"/>
  <c r="B35" i="9"/>
  <c r="H34" i="9"/>
  <c r="G34" i="9"/>
  <c r="F34" i="9"/>
  <c r="E34" i="9"/>
  <c r="B34" i="9"/>
  <c r="H33" i="9"/>
  <c r="G33" i="9"/>
  <c r="F33" i="9"/>
  <c r="E33" i="9"/>
  <c r="B33" i="9" s="1"/>
  <c r="H32" i="9"/>
  <c r="G32" i="9"/>
  <c r="F32" i="9"/>
  <c r="E32" i="9"/>
  <c r="B32" i="9"/>
  <c r="H31" i="9"/>
  <c r="G31" i="9"/>
  <c r="F31" i="9"/>
  <c r="H30" i="9"/>
  <c r="G30" i="9"/>
  <c r="F30" i="9"/>
  <c r="E30" i="9"/>
  <c r="B30" i="9"/>
  <c r="H29" i="9"/>
  <c r="G29" i="9"/>
  <c r="F29" i="9"/>
  <c r="E29" i="9"/>
  <c r="B29" i="9"/>
  <c r="H28" i="9"/>
  <c r="E28" i="9" s="1"/>
  <c r="B28" i="9" s="1"/>
  <c r="G28" i="9"/>
  <c r="F28" i="9"/>
  <c r="H27" i="9"/>
  <c r="E27" i="9" s="1"/>
  <c r="B27" i="9" s="1"/>
  <c r="G27" i="9"/>
  <c r="F27" i="9"/>
  <c r="H26" i="9"/>
  <c r="G26" i="9"/>
  <c r="F26" i="9"/>
  <c r="E26" i="9"/>
  <c r="B26" i="9"/>
  <c r="H25" i="9"/>
  <c r="E25" i="9" s="1"/>
  <c r="B25" i="9" s="1"/>
  <c r="G25" i="9"/>
  <c r="F25" i="9"/>
  <c r="H24" i="9"/>
  <c r="G24" i="9"/>
  <c r="E24" i="9" s="1"/>
  <c r="B24" i="9" s="1"/>
  <c r="F24" i="9"/>
  <c r="F4" i="9"/>
  <c r="O3" i="9"/>
  <c r="G296" i="9" s="1"/>
  <c r="E296" i="9" s="1"/>
  <c r="B296" i="9" s="1"/>
  <c r="I3" i="9"/>
  <c r="H3" i="9"/>
  <c r="G3" i="9"/>
  <c r="D104" i="8"/>
  <c r="D97" i="8"/>
  <c r="C1674" i="1" s="1"/>
  <c r="D92" i="8"/>
  <c r="C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E44" i="7"/>
  <c r="D44" i="7"/>
  <c r="E39" i="7"/>
  <c r="D1572" i="1" s="1"/>
  <c r="D39" i="7"/>
  <c r="C1572" i="1" s="1"/>
  <c r="E38" i="7"/>
  <c r="D38" i="7"/>
  <c r="E30" i="7"/>
  <c r="D1563" i="1" s="1"/>
  <c r="D30" i="7"/>
  <c r="C1563" i="1" s="1"/>
  <c r="E23" i="7"/>
  <c r="D1556" i="1" s="1"/>
  <c r="D23" i="7"/>
  <c r="C1556" i="1" s="1"/>
  <c r="E22" i="7"/>
  <c r="D22" i="7"/>
  <c r="E14" i="7"/>
  <c r="D1547" i="1" s="1"/>
  <c r="D14" i="7"/>
  <c r="C1547" i="1" s="1"/>
  <c r="E7" i="7"/>
  <c r="D1540" i="1" s="1"/>
  <c r="D7" i="7"/>
  <c r="C1540" i="1" s="1"/>
  <c r="D6" i="7"/>
  <c r="C1539" i="1" s="1"/>
  <c r="D5" i="7"/>
  <c r="F140" i="6"/>
  <c r="F139" i="6"/>
  <c r="F138" i="6"/>
  <c r="F137" i="6"/>
  <c r="F136" i="6"/>
  <c r="F135" i="6"/>
  <c r="F134" i="6"/>
  <c r="F133" i="6"/>
  <c r="F132" i="6"/>
  <c r="F131" i="6"/>
  <c r="E130" i="6"/>
  <c r="D1526" i="1" s="1"/>
  <c r="D130" i="6"/>
  <c r="E129" i="6"/>
  <c r="D1525" i="1" s="1"/>
  <c r="D129" i="6"/>
  <c r="F128" i="6"/>
  <c r="F127" i="6"/>
  <c r="F126" i="6"/>
  <c r="F125" i="6"/>
  <c r="F124" i="6"/>
  <c r="F123" i="6"/>
  <c r="E122" i="6"/>
  <c r="D1518" i="1" s="1"/>
  <c r="D122" i="6"/>
  <c r="F121" i="6"/>
  <c r="F120" i="6"/>
  <c r="F119" i="6"/>
  <c r="E118" i="6"/>
  <c r="D1514" i="1" s="1"/>
  <c r="D118" i="6"/>
  <c r="F117" i="6"/>
  <c r="F116" i="6"/>
  <c r="E115" i="6"/>
  <c r="D1511" i="1" s="1"/>
  <c r="D115" i="6"/>
  <c r="E114" i="6"/>
  <c r="D114" i="6"/>
  <c r="F113" i="6"/>
  <c r="F112" i="6"/>
  <c r="F111" i="6"/>
  <c r="F110" i="6"/>
  <c r="F109" i="6"/>
  <c r="F108" i="6"/>
  <c r="E107" i="6"/>
  <c r="D1503" i="1" s="1"/>
  <c r="D107" i="6"/>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D89"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1462" i="1" s="1"/>
  <c r="D66" i="6"/>
  <c r="F65" i="6"/>
  <c r="F64" i="6"/>
  <c r="F63" i="6"/>
  <c r="F62" i="6"/>
  <c r="E61" i="6"/>
  <c r="D1457" i="1" s="1"/>
  <c r="D61" i="6"/>
  <c r="F60" i="6"/>
  <c r="F59" i="6"/>
  <c r="F58" i="6"/>
  <c r="F57" i="6"/>
  <c r="F56" i="6"/>
  <c r="F55" i="6"/>
  <c r="E54" i="6"/>
  <c r="D1450" i="1" s="1"/>
  <c r="D54" i="6"/>
  <c r="F53" i="6"/>
  <c r="F52" i="6"/>
  <c r="F51" i="6"/>
  <c r="E50" i="6"/>
  <c r="D1446" i="1" s="1"/>
  <c r="D50" i="6"/>
  <c r="F49" i="6"/>
  <c r="F48" i="6"/>
  <c r="F47" i="6"/>
  <c r="F46" i="6"/>
  <c r="F45" i="6"/>
  <c r="F44" i="6"/>
  <c r="E43" i="6"/>
  <c r="D43" i="6"/>
  <c r="F42" i="6"/>
  <c r="F41" i="6"/>
  <c r="F40" i="6"/>
  <c r="E39" i="6"/>
  <c r="D1435" i="1" s="1"/>
  <c r="D39" i="6"/>
  <c r="F38" i="6"/>
  <c r="F37" i="6"/>
  <c r="E36" i="6"/>
  <c r="D1432" i="1" s="1"/>
  <c r="D36" i="6"/>
  <c r="D35" i="6"/>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F12" i="6"/>
  <c r="F11" i="6"/>
  <c r="E10" i="6"/>
  <c r="D1406" i="1" s="1"/>
  <c r="D10" i="6"/>
  <c r="F9" i="6"/>
  <c r="F8" i="6"/>
  <c r="F7"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E296" i="5"/>
  <c r="D1300" i="1" s="1"/>
  <c r="D296" i="5"/>
  <c r="F295" i="5"/>
  <c r="F294" i="5"/>
  <c r="F293" i="5"/>
  <c r="F292" i="5"/>
  <c r="E291" i="5"/>
  <c r="D1295" i="1" s="1"/>
  <c r="D291" i="5"/>
  <c r="F290" i="5"/>
  <c r="F289" i="5"/>
  <c r="F288" i="5"/>
  <c r="F287" i="5"/>
  <c r="F286" i="5"/>
  <c r="F285" i="5"/>
  <c r="F284" i="5"/>
  <c r="F283" i="5"/>
  <c r="F282" i="5"/>
  <c r="F281" i="5"/>
  <c r="F280" i="5"/>
  <c r="F279" i="5"/>
  <c r="F278" i="5"/>
  <c r="E277" i="5"/>
  <c r="D1281" i="1" s="1"/>
  <c r="D277" i="5"/>
  <c r="D274" i="5" s="1"/>
  <c r="F276" i="5"/>
  <c r="F275" i="5"/>
  <c r="E274" i="5"/>
  <c r="D1278" i="1" s="1"/>
  <c r="F273" i="5"/>
  <c r="F272" i="5"/>
  <c r="F271" i="5"/>
  <c r="F270" i="5"/>
  <c r="F269" i="5"/>
  <c r="F268" i="5"/>
  <c r="F267" i="5"/>
  <c r="F266" i="5"/>
  <c r="F265" i="5"/>
  <c r="E264" i="5"/>
  <c r="D1268" i="1" s="1"/>
  <c r="D264" i="5"/>
  <c r="F263" i="5"/>
  <c r="F262" i="5"/>
  <c r="F261" i="5"/>
  <c r="E260" i="5"/>
  <c r="D1264" i="1" s="1"/>
  <c r="D260" i="5"/>
  <c r="F259" i="5"/>
  <c r="F258" i="5"/>
  <c r="F257" i="5"/>
  <c r="E256" i="5"/>
  <c r="D1260" i="1" s="1"/>
  <c r="D256" i="5"/>
  <c r="D255" i="5"/>
  <c r="F254" i="5"/>
  <c r="F253" i="5"/>
  <c r="E252" i="5"/>
  <c r="D1256" i="1" s="1"/>
  <c r="D252" i="5"/>
  <c r="F250" i="5"/>
  <c r="F249" i="5"/>
  <c r="E248" i="5"/>
  <c r="D1252" i="1" s="1"/>
  <c r="D248" i="5"/>
  <c r="F247" i="5"/>
  <c r="F246" i="5"/>
  <c r="F245" i="5"/>
  <c r="F244" i="5"/>
  <c r="F243" i="5"/>
  <c r="F242" i="5"/>
  <c r="F241" i="5"/>
  <c r="F240" i="5"/>
  <c r="F239" i="5"/>
  <c r="F238" i="5"/>
  <c r="E237" i="5"/>
  <c r="D1241" i="1" s="1"/>
  <c r="D237" i="5"/>
  <c r="F236" i="5"/>
  <c r="F235" i="5"/>
  <c r="F234" i="5"/>
  <c r="F233" i="5"/>
  <c r="F232" i="5"/>
  <c r="F231" i="5"/>
  <c r="F230" i="5"/>
  <c r="F229" i="5"/>
  <c r="F228" i="5"/>
  <c r="F227" i="5"/>
  <c r="F226" i="5"/>
  <c r="F225" i="5"/>
  <c r="F224" i="5"/>
  <c r="F223" i="5"/>
  <c r="F222" i="5"/>
  <c r="F221" i="5"/>
  <c r="E220" i="5"/>
  <c r="D1224" i="1" s="1"/>
  <c r="D220" i="5"/>
  <c r="D219" i="5"/>
  <c r="F218" i="5"/>
  <c r="F217" i="5"/>
  <c r="F216" i="5"/>
  <c r="F215" i="5"/>
  <c r="F214" i="5"/>
  <c r="F213" i="5"/>
  <c r="F212" i="5"/>
  <c r="E211" i="5"/>
  <c r="D1215" i="1" s="1"/>
  <c r="D211" i="5"/>
  <c r="F210" i="5"/>
  <c r="F209" i="5"/>
  <c r="F208" i="5"/>
  <c r="F207" i="5"/>
  <c r="F206" i="5"/>
  <c r="F205" i="5"/>
  <c r="E204" i="5"/>
  <c r="D1208" i="1" s="1"/>
  <c r="D204" i="5"/>
  <c r="D203" i="5"/>
  <c r="F202" i="5"/>
  <c r="F201" i="5"/>
  <c r="F200" i="5"/>
  <c r="F199" i="5"/>
  <c r="F198" i="5"/>
  <c r="E197" i="5"/>
  <c r="D197" i="5"/>
  <c r="F196" i="5"/>
  <c r="F195" i="5"/>
  <c r="F194" i="5"/>
  <c r="F193" i="5"/>
  <c r="F192" i="5"/>
  <c r="F191" i="5"/>
  <c r="F190" i="5"/>
  <c r="F189" i="5"/>
  <c r="F188" i="5"/>
  <c r="F187" i="5"/>
  <c r="E186" i="5"/>
  <c r="D1190" i="1" s="1"/>
  <c r="D186" i="5"/>
  <c r="F185" i="5"/>
  <c r="F184" i="5"/>
  <c r="F183" i="5"/>
  <c r="F182" i="5"/>
  <c r="E181" i="5"/>
  <c r="D1185" i="1" s="1"/>
  <c r="D181" i="5"/>
  <c r="F180" i="5"/>
  <c r="F179" i="5"/>
  <c r="D178" i="5"/>
  <c r="F174"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E147" i="5" s="1"/>
  <c r="D1152" i="1" s="1"/>
  <c r="D150" i="5"/>
  <c r="F149" i="5"/>
  <c r="F148" i="5"/>
  <c r="D147" i="5"/>
  <c r="F146" i="5"/>
  <c r="F145" i="5"/>
  <c r="F144" i="5"/>
  <c r="E143" i="5"/>
  <c r="D1148" i="1" s="1"/>
  <c r="D143" i="5"/>
  <c r="F142" i="5"/>
  <c r="F141" i="5"/>
  <c r="F140" i="5"/>
  <c r="F139" i="5"/>
  <c r="F138" i="5"/>
  <c r="F137" i="5"/>
  <c r="E136" i="5"/>
  <c r="D1141" i="1" s="1"/>
  <c r="D136" i="5"/>
  <c r="D135" i="5"/>
  <c r="F134" i="5"/>
  <c r="F133" i="5"/>
  <c r="F132" i="5"/>
  <c r="F131" i="5"/>
  <c r="F130" i="5"/>
  <c r="F129" i="5"/>
  <c r="F128" i="5"/>
  <c r="E127" i="5"/>
  <c r="D1132" i="1" s="1"/>
  <c r="D127" i="5"/>
  <c r="F126" i="5"/>
  <c r="F125" i="5"/>
  <c r="F124" i="5"/>
  <c r="F123" i="5"/>
  <c r="F122" i="5"/>
  <c r="F121" i="5"/>
  <c r="E120" i="5"/>
  <c r="D1125" i="1" s="1"/>
  <c r="D120" i="5"/>
  <c r="E119" i="5"/>
  <c r="D1124" i="1" s="1"/>
  <c r="D119" i="5"/>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E88" i="5" s="1"/>
  <c r="D1093" i="1" s="1"/>
  <c r="D89" i="5"/>
  <c r="D88" i="5"/>
  <c r="F87" i="5"/>
  <c r="F86" i="5"/>
  <c r="F85" i="5"/>
  <c r="F84" i="5"/>
  <c r="F83" i="5"/>
  <c r="E82" i="5"/>
  <c r="D1087" i="1" s="1"/>
  <c r="D82" i="5"/>
  <c r="F81" i="5"/>
  <c r="F80" i="5"/>
  <c r="F79" i="5"/>
  <c r="F78" i="5"/>
  <c r="F77" i="5"/>
  <c r="E76" i="5"/>
  <c r="D1081" i="1" s="1"/>
  <c r="D76" i="5"/>
  <c r="F75" i="5"/>
  <c r="F74" i="5"/>
  <c r="F73" i="5"/>
  <c r="F72" i="5"/>
  <c r="E71" i="5"/>
  <c r="D1076" i="1" s="1"/>
  <c r="D71" i="5"/>
  <c r="D70" i="5"/>
  <c r="D69" i="5" s="1"/>
  <c r="F68" i="5"/>
  <c r="F67" i="5"/>
  <c r="F66" i="5"/>
  <c r="F65" i="5"/>
  <c r="F64" i="5"/>
  <c r="E63" i="5"/>
  <c r="D1068" i="1" s="1"/>
  <c r="D63" i="5"/>
  <c r="D7" i="5" s="1"/>
  <c r="F62" i="5"/>
  <c r="F61" i="5"/>
  <c r="F60" i="5"/>
  <c r="F59" i="5"/>
  <c r="F58" i="5"/>
  <c r="F57" i="5"/>
  <c r="E56" i="5"/>
  <c r="D1061" i="1" s="1"/>
  <c r="D56" i="5"/>
  <c r="F55" i="5"/>
  <c r="F54" i="5"/>
  <c r="F53" i="5"/>
  <c r="E52" i="5"/>
  <c r="D1057" i="1" s="1"/>
  <c r="D52" i="5"/>
  <c r="F51" i="5"/>
  <c r="F50" i="5"/>
  <c r="F49" i="5"/>
  <c r="F48" i="5"/>
  <c r="F47" i="5"/>
  <c r="F46" i="5"/>
  <c r="E45" i="5"/>
  <c r="D1050" i="1" s="1"/>
  <c r="D45" i="5"/>
  <c r="F44" i="5"/>
  <c r="F43" i="5"/>
  <c r="F42" i="5"/>
  <c r="E41" i="5"/>
  <c r="D1046" i="1" s="1"/>
  <c r="D41" i="5"/>
  <c r="F40" i="5"/>
  <c r="F39" i="5"/>
  <c r="F38" i="5"/>
  <c r="F37" i="5"/>
  <c r="F36" i="5"/>
  <c r="E35" i="5"/>
  <c r="D1040" i="1" s="1"/>
  <c r="D35" i="5"/>
  <c r="F34" i="5"/>
  <c r="F33" i="5"/>
  <c r="F32" i="5"/>
  <c r="F31" i="5"/>
  <c r="F30" i="5"/>
  <c r="E29" i="5"/>
  <c r="D1034" i="1" s="1"/>
  <c r="D29" i="5"/>
  <c r="F28" i="5"/>
  <c r="F27" i="5"/>
  <c r="F26" i="5"/>
  <c r="F25" i="5"/>
  <c r="F24" i="5"/>
  <c r="F23" i="5"/>
  <c r="F22" i="5"/>
  <c r="F21" i="5"/>
  <c r="F20" i="5"/>
  <c r="E19" i="5"/>
  <c r="D1024" i="1"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3" i="1" s="1"/>
  <c r="D398" i="4"/>
  <c r="F397" i="4"/>
  <c r="F396" i="4"/>
  <c r="F395" i="4"/>
  <c r="F394"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E374" i="4"/>
  <c r="D369" i="1" s="1"/>
  <c r="D374" i="4"/>
  <c r="E373" i="4"/>
  <c r="D373" i="4"/>
  <c r="F372" i="4"/>
  <c r="F371" i="4"/>
  <c r="F370" i="4"/>
  <c r="F369" i="4"/>
  <c r="F368" i="4"/>
  <c r="F367" i="4"/>
  <c r="E366" i="4"/>
  <c r="D361" i="1" s="1"/>
  <c r="D366" i="4"/>
  <c r="F365" i="4"/>
  <c r="F364" i="4"/>
  <c r="F363" i="4"/>
  <c r="E362" i="4"/>
  <c r="D357" i="1" s="1"/>
  <c r="D362" i="4"/>
  <c r="E361" i="4"/>
  <c r="D356" i="1" s="1"/>
  <c r="D361" i="4"/>
  <c r="D360" i="4"/>
  <c r="F359" i="4"/>
  <c r="E358" i="4"/>
  <c r="D353" i="1" s="1"/>
  <c r="D358" i="4"/>
  <c r="F357" i="4"/>
  <c r="F356" i="4"/>
  <c r="E355" i="4"/>
  <c r="D350" i="1" s="1"/>
  <c r="D355" i="4"/>
  <c r="E354" i="4"/>
  <c r="D349" i="1" s="1"/>
  <c r="D354" i="4"/>
  <c r="F353" i="4"/>
  <c r="F352" i="4"/>
  <c r="F351" i="4"/>
  <c r="F350" i="4"/>
  <c r="E349" i="4"/>
  <c r="D344" i="1" s="1"/>
  <c r="D349" i="4"/>
  <c r="F348" i="4"/>
  <c r="F347" i="4"/>
  <c r="E346" i="4"/>
  <c r="D341" i="1" s="1"/>
  <c r="D346" i="4"/>
  <c r="F345" i="4"/>
  <c r="F344" i="4"/>
  <c r="F343" i="4"/>
  <c r="F342" i="4"/>
  <c r="E341" i="4"/>
  <c r="D336" i="1" s="1"/>
  <c r="D341" i="4"/>
  <c r="F340" i="4"/>
  <c r="F339" i="4"/>
  <c r="F338" i="4"/>
  <c r="F337" i="4"/>
  <c r="E336" i="4"/>
  <c r="D331" i="1" s="1"/>
  <c r="D336" i="4"/>
  <c r="F335" i="4"/>
  <c r="F334" i="4"/>
  <c r="F333" i="4"/>
  <c r="F332" i="4"/>
  <c r="F331" i="4"/>
  <c r="F330" i="4"/>
  <c r="F329" i="4"/>
  <c r="F328" i="4"/>
  <c r="E327" i="4"/>
  <c r="D322" i="1" s="1"/>
  <c r="D327" i="4"/>
  <c r="F326" i="4"/>
  <c r="F325" i="4"/>
  <c r="F324" i="4"/>
  <c r="F323" i="4"/>
  <c r="E322" i="4"/>
  <c r="D317" i="1" s="1"/>
  <c r="D322" i="4"/>
  <c r="E321" i="4"/>
  <c r="D316" i="1" s="1"/>
  <c r="D321" i="4"/>
  <c r="F320" i="4"/>
  <c r="F319" i="4"/>
  <c r="F318" i="4"/>
  <c r="F317" i="4"/>
  <c r="F316" i="4"/>
  <c r="F315" i="4"/>
  <c r="E314" i="4"/>
  <c r="D309" i="1" s="1"/>
  <c r="D314" i="4"/>
  <c r="F313" i="4"/>
  <c r="F312" i="4"/>
  <c r="F311" i="4"/>
  <c r="E310" i="4"/>
  <c r="D305" i="1" s="1"/>
  <c r="D310" i="4"/>
  <c r="E309" i="4"/>
  <c r="D304" i="1" s="1"/>
  <c r="D309" i="4"/>
  <c r="E308" i="4"/>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1" i="1" s="1"/>
  <c r="D165" i="4"/>
  <c r="D164" i="4"/>
  <c r="F163" i="4"/>
  <c r="F162" i="4"/>
  <c r="F161" i="4"/>
  <c r="E160" i="4"/>
  <c r="D156" i="1" s="1"/>
  <c r="D160" i="4"/>
  <c r="F159" i="4"/>
  <c r="F158" i="4"/>
  <c r="F157" i="4"/>
  <c r="F156" i="4"/>
  <c r="F155" i="4"/>
  <c r="E154" i="4"/>
  <c r="D150" i="1" s="1"/>
  <c r="D154" i="4"/>
  <c r="E153" i="4"/>
  <c r="D149" i="1" s="1"/>
  <c r="D153"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20" i="4"/>
  <c r="F119" i="4"/>
  <c r="F118" i="4"/>
  <c r="F117" i="4"/>
  <c r="F116" i="4"/>
  <c r="F115" i="4"/>
  <c r="F114" i="4"/>
  <c r="F113" i="4"/>
  <c r="E112" i="4"/>
  <c r="D108" i="1" s="1"/>
  <c r="D112" i="4"/>
  <c r="F111" i="4"/>
  <c r="F110" i="4"/>
  <c r="F109" i="4"/>
  <c r="F108" i="4"/>
  <c r="E107" i="4"/>
  <c r="D103" i="1" s="1"/>
  <c r="D107" i="4"/>
  <c r="D106" i="4"/>
  <c r="F105" i="4"/>
  <c r="F104" i="4"/>
  <c r="F103" i="4"/>
  <c r="F102" i="4"/>
  <c r="F101" i="4"/>
  <c r="F100" i="4"/>
  <c r="F99" i="4"/>
  <c r="E98" i="4"/>
  <c r="D94" i="1" s="1"/>
  <c r="D98" i="4"/>
  <c r="F97" i="4"/>
  <c r="F96" i="4"/>
  <c r="F95" i="4"/>
  <c r="F94" i="4"/>
  <c r="F93" i="4"/>
  <c r="F92" i="4"/>
  <c r="E91" i="4"/>
  <c r="D91" i="4"/>
  <c r="F90" i="4"/>
  <c r="F89" i="4"/>
  <c r="F88" i="4"/>
  <c r="F87" i="4"/>
  <c r="F86" i="4"/>
  <c r="F85" i="4"/>
  <c r="F84" i="4"/>
  <c r="E83" i="4"/>
  <c r="D79" i="1" s="1"/>
  <c r="D83" i="4"/>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7" i="4"/>
  <c r="D6" i="4"/>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H18" i="3"/>
  <c r="G18" i="3"/>
  <c r="B18" i="3"/>
  <c r="H17" i="3"/>
  <c r="G17" i="3"/>
  <c r="B17" i="3"/>
  <c r="H10" i="3" a="1"/>
  <c r="H10" i="3" s="1"/>
  <c r="L3" i="9" s="1"/>
  <c r="C1686" i="1"/>
  <c r="C1685" i="1"/>
  <c r="C1684" i="1"/>
  <c r="C1683" i="1"/>
  <c r="C1682" i="1"/>
  <c r="C1680" i="1"/>
  <c r="C1679" i="1"/>
  <c r="C1678" i="1"/>
  <c r="C1677" i="1"/>
  <c r="C1676" i="1"/>
  <c r="C1675" i="1"/>
  <c r="C1673" i="1"/>
  <c r="C1672" i="1"/>
  <c r="C1671" i="1"/>
  <c r="C1670" i="1"/>
  <c r="C1668" i="1"/>
  <c r="C1667" i="1"/>
  <c r="C1666" i="1"/>
  <c r="C1665" i="1"/>
  <c r="C1663" i="1"/>
  <c r="C1662" i="1"/>
  <c r="C1661" i="1"/>
  <c r="C1660" i="1"/>
  <c r="C1658" i="1"/>
  <c r="C1657" i="1"/>
  <c r="C1656" i="1"/>
  <c r="C1655" i="1"/>
  <c r="C1653" i="1"/>
  <c r="C1652" i="1"/>
  <c r="C1651" i="1"/>
  <c r="C1650" i="1"/>
  <c r="C1648" i="1"/>
  <c r="C1647" i="1"/>
  <c r="C1646" i="1"/>
  <c r="C1645" i="1"/>
  <c r="C1643" i="1"/>
  <c r="C1642" i="1"/>
  <c r="C1641" i="1"/>
  <c r="C1640" i="1"/>
  <c r="C1638" i="1"/>
  <c r="C1637" i="1"/>
  <c r="C1636" i="1"/>
  <c r="C1635" i="1"/>
  <c r="C1633" i="1"/>
  <c r="C1632" i="1"/>
  <c r="C1631" i="1"/>
  <c r="C1630" i="1"/>
  <c r="C1627" i="1"/>
  <c r="C1626" i="1"/>
  <c r="C1625" i="1"/>
  <c r="C1624" i="1"/>
  <c r="C1620" i="1"/>
  <c r="C1619" i="1"/>
  <c r="C1618" i="1"/>
  <c r="C1617" i="1"/>
  <c r="C1616" i="1"/>
  <c r="C1615" i="1"/>
  <c r="C1613" i="1"/>
  <c r="C1612" i="1"/>
  <c r="C1611" i="1"/>
  <c r="C1610" i="1"/>
  <c r="C1609" i="1"/>
  <c r="C1608" i="1"/>
  <c r="C1607" i="1"/>
  <c r="C1606" i="1"/>
  <c r="C1605" i="1"/>
  <c r="C1603" i="1"/>
  <c r="C1601" i="1"/>
  <c r="C1600" i="1"/>
  <c r="C1599" i="1"/>
  <c r="C1598" i="1"/>
  <c r="C1597" i="1"/>
  <c r="C1596" i="1"/>
  <c r="C1594" i="1"/>
  <c r="C1593" i="1"/>
  <c r="C1592" i="1"/>
  <c r="C1591" i="1"/>
  <c r="C1590" i="1"/>
  <c r="C1589" i="1"/>
  <c r="C1588" i="1"/>
  <c r="C1587" i="1"/>
  <c r="C1586" i="1"/>
  <c r="C1584" i="1"/>
  <c r="C1582" i="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H1321" i="1"/>
  <c r="G1321"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3" i="1"/>
  <c r="C1073" i="1"/>
  <c r="D1072" i="1"/>
  <c r="C1072" i="1"/>
  <c r="D1071" i="1"/>
  <c r="C1071" i="1"/>
  <c r="D1070" i="1"/>
  <c r="C1070" i="1"/>
  <c r="D1069" i="1"/>
  <c r="C1069"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E340" i="9" l="1"/>
  <c r="B340" i="9" s="1"/>
  <c r="E203" i="5"/>
  <c r="D1207" i="1" s="1"/>
  <c r="D177" i="5"/>
  <c r="C1181" i="1" s="1"/>
  <c r="D251" i="5"/>
  <c r="C1255" i="1" s="1"/>
  <c r="E255" i="5"/>
  <c r="E219" i="5"/>
  <c r="H339" i="9" s="1"/>
  <c r="E178" i="5"/>
  <c r="D1182" i="1" s="1"/>
  <c r="D6" i="5"/>
  <c r="E135" i="5"/>
  <c r="D1140" i="1" s="1"/>
  <c r="E70" i="5"/>
  <c r="F70" i="5" s="1"/>
  <c r="E12" i="5"/>
  <c r="D1017" i="1" s="1"/>
  <c r="E6" i="7"/>
  <c r="D1539" i="1" s="1"/>
  <c r="G1539" i="1" s="1"/>
  <c r="E36" i="9"/>
  <c r="B36" i="9" s="1"/>
  <c r="E320" i="9"/>
  <c r="B320" i="9" s="1"/>
  <c r="E324" i="9"/>
  <c r="B324" i="9" s="1"/>
  <c r="E329" i="9"/>
  <c r="B329" i="9" s="1"/>
  <c r="E307" i="9"/>
  <c r="B307" i="9" s="1"/>
  <c r="E312" i="9"/>
  <c r="B312" i="9" s="1"/>
  <c r="D1439" i="1"/>
  <c r="E35" i="6"/>
  <c r="I28" i="3" s="1"/>
  <c r="D1402" i="1"/>
  <c r="E5" i="6"/>
  <c r="E37" i="9"/>
  <c r="B37" i="9" s="1"/>
  <c r="E327" i="9"/>
  <c r="B327" i="9" s="1"/>
  <c r="C1634" i="1"/>
  <c r="D51" i="8"/>
  <c r="C1604" i="1"/>
  <c r="D25" i="8"/>
  <c r="C1602" i="1" s="1"/>
  <c r="C1585" i="1"/>
  <c r="D6" i="8"/>
  <c r="E111" i="9"/>
  <c r="B111" i="9" s="1"/>
  <c r="E63" i="9"/>
  <c r="B63" i="9" s="1"/>
  <c r="E322" i="9"/>
  <c r="B322" i="9" s="1"/>
  <c r="D246" i="1"/>
  <c r="E230" i="4"/>
  <c r="D226" i="1" s="1"/>
  <c r="E31" i="9"/>
  <c r="B31" i="9" s="1"/>
  <c r="E311" i="9"/>
  <c r="B311" i="9" s="1"/>
  <c r="E55" i="9"/>
  <c r="B55" i="9" s="1"/>
  <c r="E54" i="9"/>
  <c r="B54" i="9" s="1"/>
  <c r="F236" i="9"/>
  <c r="B236" i="9" s="1"/>
  <c r="D174" i="1"/>
  <c r="E164" i="4"/>
  <c r="E152" i="4" s="1"/>
  <c r="D160" i="1"/>
  <c r="D368" i="1"/>
  <c r="E360" i="4"/>
  <c r="D116" i="1"/>
  <c r="E106" i="4"/>
  <c r="D102" i="1" s="1"/>
  <c r="D87" i="1"/>
  <c r="E82" i="4"/>
  <c r="D78" i="1" s="1"/>
  <c r="D3" i="1"/>
  <c r="E6" i="4"/>
  <c r="I17" i="3" s="1"/>
  <c r="B52" i="9"/>
  <c r="H180" i="9"/>
  <c r="G179" i="9"/>
  <c r="G181" i="9"/>
  <c r="E181" i="9" s="1"/>
  <c r="B181"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6" i="9"/>
  <c r="E226" i="9" s="1"/>
  <c r="B226" i="9" s="1"/>
  <c r="G227" i="9"/>
  <c r="E227" i="9" s="1"/>
  <c r="B227" i="9" s="1"/>
  <c r="L228" i="9"/>
  <c r="M228" i="9"/>
  <c r="G182" i="9"/>
  <c r="E182" i="9" s="1"/>
  <c r="B182" i="9" s="1"/>
  <c r="G178" i="9"/>
  <c r="E178" i="9" s="1"/>
  <c r="B178" i="9" s="1"/>
  <c r="G177" i="9"/>
  <c r="E177" i="9" s="1"/>
  <c r="B177" i="9" s="1"/>
  <c r="G300" i="9"/>
  <c r="E300" i="9" s="1"/>
  <c r="B300" i="9" s="1"/>
  <c r="G301" i="9"/>
  <c r="E301" i="9" s="1"/>
  <c r="B301" i="9" s="1"/>
  <c r="G176" i="9"/>
  <c r="E176" i="9" s="1"/>
  <c r="B176" i="9" s="1"/>
  <c r="G175" i="9"/>
  <c r="E175" i="9" s="1"/>
  <c r="B175" i="9" s="1"/>
  <c r="G174" i="9"/>
  <c r="E174" i="9" s="1"/>
  <c r="B174" i="9" s="1"/>
  <c r="G216" i="9"/>
  <c r="E216" i="9" s="1"/>
  <c r="B216" i="9" s="1"/>
  <c r="G217" i="9"/>
  <c r="E217" i="9" s="1"/>
  <c r="B217" i="9" s="1"/>
  <c r="G184" i="9"/>
  <c r="E184" i="9" s="1"/>
  <c r="B184" i="9" s="1"/>
  <c r="G185" i="9"/>
  <c r="E185" i="9" s="1"/>
  <c r="B185" i="9" s="1"/>
  <c r="G186" i="9"/>
  <c r="E186" i="9" s="1"/>
  <c r="B186" i="9" s="1"/>
  <c r="G187" i="9"/>
  <c r="E187" i="9" s="1"/>
  <c r="B187" i="9" s="1"/>
  <c r="G225" i="9"/>
  <c r="E225" i="9" s="1"/>
  <c r="B225"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G207" i="9"/>
  <c r="E207" i="9" s="1"/>
  <c r="L207" i="9"/>
  <c r="F207" i="9" s="1"/>
  <c r="G208" i="9"/>
  <c r="E208" i="9" s="1"/>
  <c r="B208" i="9" s="1"/>
  <c r="G209" i="9"/>
  <c r="E209" i="9" s="1"/>
  <c r="B209" i="9" s="1"/>
  <c r="I10" i="9"/>
  <c r="G210" i="9"/>
  <c r="E210" i="9" s="1"/>
  <c r="B210" i="9" s="1"/>
  <c r="G211" i="9"/>
  <c r="E211" i="9" s="1"/>
  <c r="B211" i="9" s="1"/>
  <c r="G212" i="9"/>
  <c r="E212" i="9" s="1"/>
  <c r="B212" i="9" s="1"/>
  <c r="G213" i="9"/>
  <c r="E213" i="9" s="1"/>
  <c r="B213" i="9" s="1"/>
  <c r="G214" i="9"/>
  <c r="E214" i="9" s="1"/>
  <c r="B214" i="9" s="1"/>
  <c r="G215" i="9"/>
  <c r="E215" i="9" s="1"/>
  <c r="B215" i="9" s="1"/>
  <c r="G302" i="9"/>
  <c r="E302" i="9" s="1"/>
  <c r="B302" i="9" s="1"/>
  <c r="H308" i="9"/>
  <c r="E308" i="9" s="1"/>
  <c r="B308" i="9" s="1"/>
  <c r="G309" i="9"/>
  <c r="H309" i="9"/>
  <c r="G310" i="9"/>
  <c r="H310" i="9"/>
  <c r="G183" i="9"/>
  <c r="E183" i="9" s="1"/>
  <c r="B183" i="9" s="1"/>
  <c r="H179" i="9"/>
  <c r="G180" i="9"/>
  <c r="E180" i="9" s="1"/>
  <c r="B180" i="9" s="1"/>
  <c r="I41" i="3"/>
  <c r="C1681" i="1"/>
  <c r="G1674" i="1"/>
  <c r="H1674" i="1"/>
  <c r="G1669" i="1"/>
  <c r="H1669" i="1"/>
  <c r="G1664" i="1"/>
  <c r="H1664" i="1"/>
  <c r="G1659" i="1"/>
  <c r="H1659" i="1"/>
  <c r="G1654" i="1"/>
  <c r="H1654" i="1"/>
  <c r="G1649" i="1"/>
  <c r="H1649" i="1"/>
  <c r="G1644" i="1"/>
  <c r="H1644" i="1"/>
  <c r="G1639" i="1"/>
  <c r="H1639" i="1"/>
  <c r="G1634" i="1"/>
  <c r="H1634" i="1"/>
  <c r="G1629" i="1"/>
  <c r="H1629" i="1"/>
  <c r="G1623" i="1"/>
  <c r="H1623" i="1"/>
  <c r="G1614" i="1"/>
  <c r="H1614" i="1"/>
  <c r="G1604" i="1"/>
  <c r="H1604" i="1"/>
  <c r="G1602" i="1"/>
  <c r="H1602" i="1"/>
  <c r="G1595" i="1"/>
  <c r="H1595" i="1"/>
  <c r="G1585" i="1"/>
  <c r="H1585" i="1"/>
  <c r="D44" i="8"/>
  <c r="C1583" i="1"/>
  <c r="D1577" i="1"/>
  <c r="I36" i="3"/>
  <c r="C1577" i="1"/>
  <c r="H36" i="3"/>
  <c r="G1572" i="1"/>
  <c r="H1572" i="1"/>
  <c r="D1571" i="1"/>
  <c r="I35" i="3"/>
  <c r="C1571" i="1"/>
  <c r="H35" i="3"/>
  <c r="G1563" i="1"/>
  <c r="H1563" i="1"/>
  <c r="G1556" i="1"/>
  <c r="H1556" i="1"/>
  <c r="I34" i="3"/>
  <c r="D1555" i="1"/>
  <c r="C1555" i="1"/>
  <c r="H34" i="3"/>
  <c r="G1547" i="1"/>
  <c r="H1547" i="1"/>
  <c r="J1547" i="1"/>
  <c r="G1540" i="1"/>
  <c r="H1540" i="1"/>
  <c r="H1539" i="1"/>
  <c r="C1538" i="1"/>
  <c r="H33" i="3"/>
  <c r="F130" i="6"/>
  <c r="C1526" i="1"/>
  <c r="C1525" i="1"/>
  <c r="F129" i="6"/>
  <c r="C1518" i="1"/>
  <c r="F122" i="6"/>
  <c r="C1514" i="1"/>
  <c r="F118" i="6"/>
  <c r="F115" i="6"/>
  <c r="C1511" i="1"/>
  <c r="D1510" i="1"/>
  <c r="I30" i="3"/>
  <c r="C1510" i="1"/>
  <c r="H30" i="3"/>
  <c r="F114" i="6"/>
  <c r="F107" i="6"/>
  <c r="C1503" i="1"/>
  <c r="F99" i="6"/>
  <c r="C1495" i="1"/>
  <c r="F94" i="6"/>
  <c r="C1490" i="1"/>
  <c r="C1486" i="1"/>
  <c r="F90" i="6"/>
  <c r="C1485" i="1"/>
  <c r="F89" i="6"/>
  <c r="C1478" i="1"/>
  <c r="F82" i="6"/>
  <c r="F75" i="6"/>
  <c r="C1471" i="1"/>
  <c r="C1462" i="1"/>
  <c r="F66" i="6"/>
  <c r="C1457" i="1"/>
  <c r="F61" i="6"/>
  <c r="C1450" i="1"/>
  <c r="F54" i="6"/>
  <c r="C1446" i="1"/>
  <c r="F50" i="6"/>
  <c r="C1439" i="1"/>
  <c r="F43" i="6"/>
  <c r="F39" i="6"/>
  <c r="C1435" i="1"/>
  <c r="F36" i="6"/>
  <c r="C1432" i="1"/>
  <c r="D1431" i="1"/>
  <c r="H28" i="3"/>
  <c r="F35" i="6"/>
  <c r="C1431" i="1"/>
  <c r="F28" i="6"/>
  <c r="C1424" i="1"/>
  <c r="C1418" i="1"/>
  <c r="F22" i="6"/>
  <c r="F13" i="6"/>
  <c r="C1409" i="1"/>
  <c r="C1406" i="1"/>
  <c r="F10" i="6"/>
  <c r="C1402" i="1"/>
  <c r="F6" i="6"/>
  <c r="E141" i="6"/>
  <c r="I27" i="3"/>
  <c r="D1401" i="1"/>
  <c r="F5" i="6"/>
  <c r="H27" i="3"/>
  <c r="D141" i="6"/>
  <c r="G348" i="9" s="1"/>
  <c r="E348" i="9" s="1"/>
  <c r="C1401" i="1"/>
  <c r="C1301" i="1"/>
  <c r="F297" i="5"/>
  <c r="F296" i="5"/>
  <c r="C1300" i="1"/>
  <c r="C1295" i="1"/>
  <c r="F291" i="5"/>
  <c r="F277" i="5"/>
  <c r="C1281" i="1"/>
  <c r="C1278" i="1"/>
  <c r="F274" i="5"/>
  <c r="C1268" i="1"/>
  <c r="F264" i="5"/>
  <c r="F260" i="5"/>
  <c r="C1264" i="1"/>
  <c r="F256" i="5"/>
  <c r="C1260" i="1"/>
  <c r="C1259" i="1"/>
  <c r="F255" i="5"/>
  <c r="F252" i="5"/>
  <c r="C1256" i="1"/>
  <c r="F248" i="5"/>
  <c r="C1252" i="1"/>
  <c r="F237" i="5"/>
  <c r="C1241" i="1"/>
  <c r="F220" i="5"/>
  <c r="C1224" i="1"/>
  <c r="G339" i="9"/>
  <c r="C1223" i="1"/>
  <c r="F211" i="5"/>
  <c r="C1215" i="1"/>
  <c r="C1208" i="1"/>
  <c r="F204" i="5"/>
  <c r="F203" i="5"/>
  <c r="G338" i="9"/>
  <c r="C1207" i="1"/>
  <c r="D1201" i="1"/>
  <c r="H337" i="9"/>
  <c r="C1201" i="1"/>
  <c r="F197" i="5"/>
  <c r="G337" i="9"/>
  <c r="C1190" i="1"/>
  <c r="F186" i="5"/>
  <c r="C1185" i="1"/>
  <c r="F181" i="5"/>
  <c r="G336" i="9"/>
  <c r="C1182" i="1"/>
  <c r="C1176" i="1"/>
  <c r="F171" i="5"/>
  <c r="C1170" i="1"/>
  <c r="F165" i="5"/>
  <c r="H315" i="9"/>
  <c r="H316" i="9"/>
  <c r="D1155" i="1"/>
  <c r="F150" i="5"/>
  <c r="G315" i="9"/>
  <c r="E315" i="9" s="1"/>
  <c r="B315" i="9" s="1"/>
  <c r="G316" i="9"/>
  <c r="C1155" i="1"/>
  <c r="C1152" i="1"/>
  <c r="F147" i="5"/>
  <c r="C1148" i="1"/>
  <c r="F143" i="5"/>
  <c r="C1141" i="1"/>
  <c r="F136" i="5"/>
  <c r="C1140" i="1"/>
  <c r="C1132" i="1"/>
  <c r="F127" i="5"/>
  <c r="C1125" i="1"/>
  <c r="F120" i="5"/>
  <c r="C1124" i="1"/>
  <c r="F119" i="5"/>
  <c r="C1112" i="1"/>
  <c r="F107" i="5"/>
  <c r="D1094" i="1"/>
  <c r="H314" i="9"/>
  <c r="C1094" i="1"/>
  <c r="G314" i="9"/>
  <c r="F89" i="5"/>
  <c r="C1093" i="1"/>
  <c r="F88" i="5"/>
  <c r="C1087" i="1"/>
  <c r="F82" i="5"/>
  <c r="C1081" i="1"/>
  <c r="F76" i="5"/>
  <c r="C1076" i="1"/>
  <c r="F71" i="5"/>
  <c r="C1075" i="1"/>
  <c r="H23" i="3"/>
  <c r="C1074" i="1"/>
  <c r="F63" i="5"/>
  <c r="C1068" i="1"/>
  <c r="F56" i="5"/>
  <c r="C1061" i="1"/>
  <c r="C1057" i="1"/>
  <c r="F52" i="5"/>
  <c r="C1050" i="1"/>
  <c r="F45" i="5"/>
  <c r="C1046" i="1"/>
  <c r="F41" i="5"/>
  <c r="F35" i="5"/>
  <c r="C1040" i="1"/>
  <c r="C1034" i="1"/>
  <c r="F29" i="5"/>
  <c r="C1024" i="1"/>
  <c r="F19" i="5"/>
  <c r="C1018" i="1"/>
  <c r="F13" i="5"/>
  <c r="F12" i="5"/>
  <c r="C1017" i="1"/>
  <c r="F8" i="5"/>
  <c r="C1013" i="1"/>
  <c r="C1012" i="1"/>
  <c r="H22" i="3"/>
  <c r="C649" i="1"/>
  <c r="F656" i="4"/>
  <c r="C630" i="1"/>
  <c r="F636" i="4"/>
  <c r="F633" i="4"/>
  <c r="C627" i="1"/>
  <c r="F630" i="4"/>
  <c r="C624" i="1"/>
  <c r="C623" i="1"/>
  <c r="F629" i="4"/>
  <c r="F621" i="4"/>
  <c r="C615" i="1"/>
  <c r="C610" i="1"/>
  <c r="F616" i="4"/>
  <c r="C603" i="1"/>
  <c r="F609" i="4"/>
  <c r="D601" i="1"/>
  <c r="H156" i="9"/>
  <c r="F607" i="4"/>
  <c r="G156" i="9"/>
  <c r="E156" i="9" s="1"/>
  <c r="C601" i="1"/>
  <c r="F603" i="4"/>
  <c r="C597" i="1"/>
  <c r="F598" i="4"/>
  <c r="C592" i="1"/>
  <c r="F597" i="4"/>
  <c r="C591" i="1"/>
  <c r="F594" i="4"/>
  <c r="C588" i="1"/>
  <c r="C585" i="1"/>
  <c r="F591" i="4"/>
  <c r="F589" i="4"/>
  <c r="C583" i="1"/>
  <c r="F585" i="4"/>
  <c r="C579" i="1"/>
  <c r="F584" i="4"/>
  <c r="C578" i="1"/>
  <c r="F581" i="4"/>
  <c r="C575" i="1"/>
  <c r="F578" i="4"/>
  <c r="C572" i="1"/>
  <c r="F575" i="4"/>
  <c r="C569" i="1"/>
  <c r="F572" i="4"/>
  <c r="C566" i="1"/>
  <c r="F571" i="4"/>
  <c r="C565" i="1"/>
  <c r="F562" i="4"/>
  <c r="C556" i="1"/>
  <c r="C551" i="1"/>
  <c r="F557" i="4"/>
  <c r="C544" i="1"/>
  <c r="F550" i="4"/>
  <c r="C539" i="1"/>
  <c r="F545" i="4"/>
  <c r="C536" i="1"/>
  <c r="F542" i="4"/>
  <c r="F537" i="4"/>
  <c r="C531" i="1"/>
  <c r="F536" i="4"/>
  <c r="C530" i="1"/>
  <c r="D529" i="1"/>
  <c r="E640" i="4"/>
  <c r="D634" i="1" s="1"/>
  <c r="D640" i="4"/>
  <c r="C529" i="1"/>
  <c r="F535" i="4"/>
  <c r="C526" i="1"/>
  <c r="F532" i="4"/>
  <c r="C523" i="1"/>
  <c r="F529" i="4"/>
  <c r="C520" i="1"/>
  <c r="F526" i="4"/>
  <c r="F523" i="4"/>
  <c r="C517" i="1"/>
  <c r="C516" i="1"/>
  <c r="F522" i="4"/>
  <c r="F514" i="4"/>
  <c r="C508" i="1"/>
  <c r="F509" i="4"/>
  <c r="C503" i="1"/>
  <c r="F502" i="4"/>
  <c r="C496" i="1"/>
  <c r="C491" i="1"/>
  <c r="F497" i="4"/>
  <c r="C486" i="1"/>
  <c r="F492" i="4"/>
  <c r="C485" i="1"/>
  <c r="F491" i="4"/>
  <c r="F488" i="4"/>
  <c r="C482" i="1"/>
  <c r="F485" i="4"/>
  <c r="C479" i="1"/>
  <c r="F480" i="4"/>
  <c r="C474" i="1"/>
  <c r="F479" i="4"/>
  <c r="C473" i="1"/>
  <c r="F476" i="4"/>
  <c r="C470" i="1"/>
  <c r="C467" i="1"/>
  <c r="F473" i="4"/>
  <c r="C464" i="1"/>
  <c r="F470" i="4"/>
  <c r="F467" i="4"/>
  <c r="C461" i="1"/>
  <c r="F466" i="4"/>
  <c r="C460" i="1"/>
  <c r="C451" i="1"/>
  <c r="F457" i="4"/>
  <c r="F452" i="4"/>
  <c r="C446" i="1"/>
  <c r="C439" i="1"/>
  <c r="F445" i="4"/>
  <c r="F440" i="4"/>
  <c r="C434" i="1"/>
  <c r="F437" i="4"/>
  <c r="C431" i="1"/>
  <c r="C426" i="1"/>
  <c r="F432" i="4"/>
  <c r="C425" i="1"/>
  <c r="F431" i="4"/>
  <c r="E639" i="4"/>
  <c r="D633" i="1" s="1"/>
  <c r="D424" i="1"/>
  <c r="C424" i="1"/>
  <c r="D639" i="4"/>
  <c r="F430" i="4"/>
  <c r="C423" i="1"/>
  <c r="F428" i="4"/>
  <c r="D422" i="1"/>
  <c r="E648" i="4"/>
  <c r="D642" i="1" s="1"/>
  <c r="C422" i="1"/>
  <c r="F427" i="4"/>
  <c r="D648" i="4"/>
  <c r="D421" i="1"/>
  <c r="E647" i="4"/>
  <c r="D641" i="1" s="1"/>
  <c r="C421" i="1"/>
  <c r="F426" i="4"/>
  <c r="D647" i="4"/>
  <c r="F412" i="4"/>
  <c r="C407" i="1"/>
  <c r="C405" i="1"/>
  <c r="F410" i="4"/>
  <c r="F407" i="4"/>
  <c r="C402" i="1"/>
  <c r="C401" i="1"/>
  <c r="F406" i="4"/>
  <c r="C396" i="1"/>
  <c r="F401" i="4"/>
  <c r="F398" i="4"/>
  <c r="C393" i="1"/>
  <c r="C388" i="1"/>
  <c r="F393" i="4"/>
  <c r="F388" i="4"/>
  <c r="C383" i="1"/>
  <c r="F379" i="4"/>
  <c r="C374" i="1"/>
  <c r="F374" i="4"/>
  <c r="C369" i="1"/>
  <c r="C368" i="1"/>
  <c r="F373" i="4"/>
  <c r="C361" i="1"/>
  <c r="F366" i="4"/>
  <c r="F362" i="4"/>
  <c r="C357" i="1"/>
  <c r="C356" i="1"/>
  <c r="F361" i="4"/>
  <c r="E418" i="4"/>
  <c r="D413" i="1" s="1"/>
  <c r="D355" i="1"/>
  <c r="D418" i="4"/>
  <c r="F360" i="4"/>
  <c r="C355" i="1"/>
  <c r="C353" i="1"/>
  <c r="F358" i="4"/>
  <c r="C350" i="1"/>
  <c r="F355" i="4"/>
  <c r="F354" i="4"/>
  <c r="C349" i="1"/>
  <c r="F349" i="4"/>
  <c r="C344" i="1"/>
  <c r="C341" i="1"/>
  <c r="F346" i="4"/>
  <c r="C336" i="1"/>
  <c r="F341" i="4"/>
  <c r="C331" i="1"/>
  <c r="F336" i="4"/>
  <c r="F327" i="4"/>
  <c r="C322" i="1"/>
  <c r="F322" i="4"/>
  <c r="C317" i="1"/>
  <c r="F321" i="4"/>
  <c r="C316" i="1"/>
  <c r="C309" i="1"/>
  <c r="F314" i="4"/>
  <c r="F310" i="4"/>
  <c r="C305" i="1"/>
  <c r="F309" i="4"/>
  <c r="C304" i="1"/>
  <c r="E417" i="4"/>
  <c r="D412" i="1" s="1"/>
  <c r="D303" i="1"/>
  <c r="F308" i="4"/>
  <c r="D417" i="4"/>
  <c r="C303" i="1"/>
  <c r="C294" i="1"/>
  <c r="F298" i="4"/>
  <c r="C293" i="1"/>
  <c r="F297" i="4"/>
  <c r="C285" i="1"/>
  <c r="F289" i="4"/>
  <c r="F283" i="4"/>
  <c r="C279" i="1"/>
  <c r="F278" i="4"/>
  <c r="C274" i="1"/>
  <c r="F274" i="4"/>
  <c r="C270" i="1"/>
  <c r="F273" i="4"/>
  <c r="C269" i="1"/>
  <c r="F269" i="4"/>
  <c r="C265" i="1"/>
  <c r="F263" i="4"/>
  <c r="C259" i="1"/>
  <c r="C258" i="1"/>
  <c r="F262" i="4"/>
  <c r="F257" i="4"/>
  <c r="C253" i="1"/>
  <c r="F254" i="4"/>
  <c r="C250" i="1"/>
  <c r="F250" i="4"/>
  <c r="C246" i="1"/>
  <c r="F246" i="4"/>
  <c r="C242" i="1"/>
  <c r="F242" i="4"/>
  <c r="C238" i="1"/>
  <c r="C233" i="1"/>
  <c r="F237" i="4"/>
  <c r="F234" i="4"/>
  <c r="C230" i="1"/>
  <c r="F231" i="4"/>
  <c r="C227" i="1"/>
  <c r="C226" i="1"/>
  <c r="F230" i="4"/>
  <c r="C221" i="1"/>
  <c r="F225" i="4"/>
  <c r="F222" i="4"/>
  <c r="C218" i="1"/>
  <c r="C217" i="1"/>
  <c r="F221" i="4"/>
  <c r="C212" i="1"/>
  <c r="F216" i="4"/>
  <c r="C204" i="1"/>
  <c r="F208" i="4"/>
  <c r="F203" i="4"/>
  <c r="C199" i="1"/>
  <c r="C198" i="1"/>
  <c r="F202" i="4"/>
  <c r="C190" i="1"/>
  <c r="F194" i="4"/>
  <c r="F189" i="4"/>
  <c r="C185" i="1"/>
  <c r="C174" i="1"/>
  <c r="F178" i="4"/>
  <c r="F170" i="4"/>
  <c r="C166" i="1"/>
  <c r="F165" i="4"/>
  <c r="C161" i="1"/>
  <c r="F164" i="4"/>
  <c r="C160" i="1"/>
  <c r="F160" i="4"/>
  <c r="C156" i="1"/>
  <c r="F154" i="4"/>
  <c r="C150" i="1"/>
  <c r="F153" i="4"/>
  <c r="C149" i="1"/>
  <c r="C148" i="1"/>
  <c r="D299" i="4"/>
  <c r="F141" i="4"/>
  <c r="C137" i="1"/>
  <c r="F140" i="4"/>
  <c r="C136" i="1"/>
  <c r="F135" i="4"/>
  <c r="C131" i="1"/>
  <c r="F134" i="4"/>
  <c r="C130" i="1"/>
  <c r="F129" i="4"/>
  <c r="C125" i="1"/>
  <c r="C122" i="1"/>
  <c r="F126" i="4"/>
  <c r="C121" i="1"/>
  <c r="F125" i="4"/>
  <c r="F120" i="4"/>
  <c r="C116" i="1"/>
  <c r="F112" i="4"/>
  <c r="C108" i="1"/>
  <c r="C103" i="1"/>
  <c r="F107" i="4"/>
  <c r="F106" i="4"/>
  <c r="C102" i="1"/>
  <c r="F98" i="4"/>
  <c r="C94" i="1"/>
  <c r="C87" i="1"/>
  <c r="F91" i="4"/>
  <c r="C79" i="1"/>
  <c r="F83" i="4"/>
  <c r="C78" i="1"/>
  <c r="F82" i="4"/>
  <c r="F77" i="4"/>
  <c r="C73" i="1"/>
  <c r="C70" i="1"/>
  <c r="F74" i="4"/>
  <c r="F71" i="4"/>
  <c r="C67" i="1"/>
  <c r="C64" i="1"/>
  <c r="F68" i="4"/>
  <c r="C60" i="1"/>
  <c r="F64" i="4"/>
  <c r="C57" i="1"/>
  <c r="F61" i="4"/>
  <c r="C54" i="1"/>
  <c r="F58" i="4"/>
  <c r="F53" i="4"/>
  <c r="C49" i="1"/>
  <c r="F50" i="4"/>
  <c r="C46" i="1"/>
  <c r="C45" i="1"/>
  <c r="F49" i="4"/>
  <c r="F44" i="4"/>
  <c r="C40" i="1"/>
  <c r="F43" i="4"/>
  <c r="C39" i="1"/>
  <c r="C35" i="1"/>
  <c r="F39" i="4"/>
  <c r="F36" i="4"/>
  <c r="C32" i="1"/>
  <c r="F29" i="4"/>
  <c r="C25" i="1"/>
  <c r="F23" i="4"/>
  <c r="C19" i="1"/>
  <c r="C13" i="1"/>
  <c r="F17" i="4"/>
  <c r="C4" i="1"/>
  <c r="F8" i="4"/>
  <c r="C3" i="1"/>
  <c r="F7" i="4"/>
  <c r="D2" i="1"/>
  <c r="E422" i="4"/>
  <c r="D422" i="4"/>
  <c r="D300" i="4"/>
  <c r="C2" i="1"/>
  <c r="F6" i="4"/>
  <c r="G1686" i="1"/>
  <c r="H1686" i="1"/>
  <c r="H1685" i="1"/>
  <c r="G1685" i="1"/>
  <c r="H1684" i="1"/>
  <c r="G1684" i="1"/>
  <c r="G1683" i="1"/>
  <c r="H1683" i="1"/>
  <c r="H1682" i="1"/>
  <c r="G1682" i="1"/>
  <c r="H1680" i="1"/>
  <c r="G1680" i="1"/>
  <c r="G1679" i="1"/>
  <c r="H1679" i="1"/>
  <c r="H1678" i="1"/>
  <c r="G1678" i="1"/>
  <c r="G1677" i="1"/>
  <c r="H1677" i="1"/>
  <c r="G1676" i="1"/>
  <c r="H1676" i="1"/>
  <c r="G1675" i="1"/>
  <c r="H1675" i="1"/>
  <c r="G1673" i="1"/>
  <c r="H1673" i="1"/>
  <c r="H1672" i="1"/>
  <c r="G1672" i="1"/>
  <c r="H1671" i="1"/>
  <c r="G1671" i="1"/>
  <c r="H1670" i="1"/>
  <c r="G1670" i="1"/>
  <c r="H1668" i="1"/>
  <c r="G1668" i="1"/>
  <c r="H1667" i="1"/>
  <c r="G1667" i="1"/>
  <c r="H1666" i="1"/>
  <c r="G1666" i="1"/>
  <c r="G1665" i="1"/>
  <c r="H1665" i="1"/>
  <c r="H1663" i="1"/>
  <c r="G1663" i="1"/>
  <c r="G1662" i="1"/>
  <c r="H1662" i="1"/>
  <c r="H1661" i="1"/>
  <c r="G1661" i="1"/>
  <c r="H1660" i="1"/>
  <c r="G1660" i="1"/>
  <c r="H1658" i="1"/>
  <c r="G1658" i="1"/>
  <c r="H1657" i="1"/>
  <c r="G1657" i="1"/>
  <c r="G1656" i="1"/>
  <c r="H1656" i="1"/>
  <c r="G1655" i="1"/>
  <c r="H1655" i="1"/>
  <c r="G1653" i="1"/>
  <c r="H1653" i="1"/>
  <c r="H1652" i="1"/>
  <c r="G1652" i="1"/>
  <c r="H1651" i="1"/>
  <c r="G1651" i="1"/>
  <c r="H1650" i="1"/>
  <c r="G1650" i="1"/>
  <c r="H1648" i="1"/>
  <c r="G1648" i="1"/>
  <c r="H1647" i="1"/>
  <c r="G1647" i="1"/>
  <c r="G1646" i="1"/>
  <c r="H1646" i="1"/>
  <c r="G1645" i="1"/>
  <c r="H1645" i="1"/>
  <c r="H1643" i="1"/>
  <c r="G1643" i="1"/>
  <c r="H1642" i="1"/>
  <c r="G1642" i="1"/>
  <c r="H1641" i="1"/>
  <c r="G1641" i="1"/>
  <c r="H1640" i="1"/>
  <c r="G1640" i="1"/>
  <c r="G1638" i="1"/>
  <c r="H1638" i="1"/>
  <c r="G1637" i="1"/>
  <c r="H1637" i="1"/>
  <c r="H1636" i="1"/>
  <c r="G1636" i="1"/>
  <c r="H1635" i="1"/>
  <c r="G1635" i="1"/>
  <c r="H1633" i="1"/>
  <c r="G1633" i="1"/>
  <c r="H1632" i="1"/>
  <c r="G1632" i="1"/>
  <c r="H1631" i="1"/>
  <c r="G1631" i="1"/>
  <c r="H1630" i="1"/>
  <c r="G1630" i="1"/>
  <c r="H1627" i="1"/>
  <c r="G1627" i="1"/>
  <c r="G1626" i="1"/>
  <c r="H1626" i="1"/>
  <c r="H1625" i="1"/>
  <c r="G1625" i="1"/>
  <c r="H1624" i="1"/>
  <c r="G1624" i="1"/>
  <c r="G1620" i="1"/>
  <c r="H1620" i="1"/>
  <c r="G1619" i="1"/>
  <c r="H1619" i="1"/>
  <c r="H1618" i="1"/>
  <c r="G1618" i="1"/>
  <c r="H1617" i="1"/>
  <c r="G1617" i="1"/>
  <c r="G1616" i="1"/>
  <c r="H1616" i="1"/>
  <c r="H1615" i="1"/>
  <c r="G1615" i="1"/>
  <c r="H1613" i="1"/>
  <c r="G1613" i="1"/>
  <c r="G1612" i="1"/>
  <c r="H1612" i="1"/>
  <c r="H1611" i="1"/>
  <c r="G1611" i="1"/>
  <c r="H1610" i="1"/>
  <c r="G1610" i="1"/>
  <c r="H1609" i="1"/>
  <c r="G1609" i="1"/>
  <c r="H1608" i="1"/>
  <c r="G1608" i="1"/>
  <c r="G1607" i="1"/>
  <c r="H1607" i="1"/>
  <c r="G1606" i="1"/>
  <c r="H1606" i="1"/>
  <c r="H1605" i="1"/>
  <c r="G1605" i="1"/>
  <c r="H1603" i="1"/>
  <c r="G1603" i="1"/>
  <c r="H1601" i="1"/>
  <c r="G1601" i="1"/>
  <c r="G1600" i="1"/>
  <c r="H1600" i="1"/>
  <c r="H1599" i="1"/>
  <c r="G1599" i="1"/>
  <c r="H1598" i="1"/>
  <c r="G1598" i="1"/>
  <c r="H1597" i="1"/>
  <c r="G1597" i="1"/>
  <c r="H1596" i="1"/>
  <c r="G1596" i="1"/>
  <c r="H1594" i="1"/>
  <c r="G1594" i="1"/>
  <c r="H1593" i="1"/>
  <c r="G1593" i="1"/>
  <c r="H1592" i="1"/>
  <c r="G1592" i="1"/>
  <c r="G1591" i="1"/>
  <c r="H1591" i="1"/>
  <c r="G1590" i="1"/>
  <c r="H1590" i="1"/>
  <c r="H1589" i="1"/>
  <c r="G1589" i="1"/>
  <c r="H1588" i="1"/>
  <c r="G1588" i="1"/>
  <c r="H1587" i="1"/>
  <c r="G1587" i="1"/>
  <c r="G1586" i="1"/>
  <c r="H1586" i="1"/>
  <c r="H1584" i="1"/>
  <c r="G1584" i="1"/>
  <c r="G1582" i="1"/>
  <c r="H1582" i="1"/>
  <c r="G1581" i="1"/>
  <c r="J1581" i="1"/>
  <c r="H1581" i="1"/>
  <c r="J1580" i="1"/>
  <c r="G1580" i="1"/>
  <c r="H1580" i="1"/>
  <c r="G1579" i="1"/>
  <c r="H1579" i="1"/>
  <c r="J1579" i="1"/>
  <c r="H1578" i="1"/>
  <c r="J1578" i="1"/>
  <c r="G1578" i="1"/>
  <c r="I1578" i="1" s="1"/>
  <c r="G1576" i="1"/>
  <c r="J1576" i="1"/>
  <c r="H1576" i="1"/>
  <c r="J1575" i="1"/>
  <c r="G1575" i="1"/>
  <c r="H1575" i="1"/>
  <c r="H1574" i="1"/>
  <c r="G1574" i="1"/>
  <c r="I1574" i="1" s="1"/>
  <c r="J1574" i="1"/>
  <c r="G1573" i="1"/>
  <c r="J1573" i="1"/>
  <c r="H1573" i="1"/>
  <c r="J1570" i="1"/>
  <c r="G1570" i="1"/>
  <c r="H1570" i="1"/>
  <c r="G1569" i="1"/>
  <c r="H1569" i="1"/>
  <c r="J1569" i="1"/>
  <c r="G1568" i="1"/>
  <c r="H1568" i="1"/>
  <c r="J1568" i="1"/>
  <c r="J1567" i="1"/>
  <c r="H1567" i="1"/>
  <c r="G1567" i="1"/>
  <c r="I1567" i="1" s="1"/>
  <c r="J1566" i="1"/>
  <c r="H1566" i="1"/>
  <c r="G1566" i="1"/>
  <c r="I1566" i="1" s="1"/>
  <c r="J1565" i="1"/>
  <c r="H1565" i="1"/>
  <c r="G1565" i="1"/>
  <c r="I1565" i="1" s="1"/>
  <c r="J1564" i="1"/>
  <c r="H1564" i="1"/>
  <c r="G1564" i="1"/>
  <c r="I1564" i="1" s="1"/>
  <c r="J1562" i="1"/>
  <c r="H1562" i="1"/>
  <c r="G1562" i="1"/>
  <c r="I1562" i="1" s="1"/>
  <c r="J1561" i="1"/>
  <c r="H1561" i="1"/>
  <c r="G1561" i="1"/>
  <c r="I1561" i="1" s="1"/>
  <c r="H1560" i="1"/>
  <c r="G1560" i="1"/>
  <c r="I1560" i="1" s="1"/>
  <c r="J1560" i="1"/>
  <c r="H1559" i="1"/>
  <c r="G1559" i="1"/>
  <c r="I1559" i="1" s="1"/>
  <c r="J1559" i="1"/>
  <c r="J1558" i="1"/>
  <c r="H1558" i="1"/>
  <c r="G1558" i="1"/>
  <c r="J1557" i="1"/>
  <c r="G1557" i="1"/>
  <c r="H1557" i="1"/>
  <c r="J1554" i="1"/>
  <c r="H1554" i="1"/>
  <c r="G1554" i="1"/>
  <c r="I1554" i="1" s="1"/>
  <c r="H1553" i="1"/>
  <c r="G1553" i="1"/>
  <c r="I1553" i="1" s="1"/>
  <c r="J1553" i="1"/>
  <c r="J1552" i="1"/>
  <c r="H1552" i="1"/>
  <c r="G1552" i="1"/>
  <c r="I1552" i="1" s="1"/>
  <c r="H1551" i="1"/>
  <c r="J1551" i="1"/>
  <c r="G1551" i="1"/>
  <c r="I1551" i="1" s="1"/>
  <c r="J1550" i="1"/>
  <c r="H1550" i="1"/>
  <c r="G1550" i="1"/>
  <c r="I1550" i="1" s="1"/>
  <c r="J1549" i="1"/>
  <c r="H1549" i="1"/>
  <c r="G1549" i="1"/>
  <c r="I1549" i="1" s="1"/>
  <c r="J1548" i="1"/>
  <c r="H1548" i="1"/>
  <c r="G1548" i="1"/>
  <c r="I1548" i="1" s="1"/>
  <c r="G1546" i="1"/>
  <c r="J1546" i="1"/>
  <c r="H1546" i="1"/>
  <c r="G1545" i="1"/>
  <c r="J1545" i="1"/>
  <c r="H1545" i="1"/>
  <c r="J1544" i="1"/>
  <c r="H1544" i="1"/>
  <c r="G1544" i="1"/>
  <c r="I1544" i="1" s="1"/>
  <c r="H1543" i="1"/>
  <c r="J1543" i="1"/>
  <c r="G1543" i="1"/>
  <c r="I1543" i="1" s="1"/>
  <c r="J1542" i="1"/>
  <c r="H1542" i="1"/>
  <c r="G1542" i="1"/>
  <c r="J1541" i="1"/>
  <c r="H1541" i="1"/>
  <c r="G1541" i="1"/>
  <c r="I1541" i="1" s="1"/>
  <c r="H1536" i="1"/>
  <c r="G1536" i="1"/>
  <c r="G1535" i="1"/>
  <c r="H1535" i="1"/>
  <c r="H1534" i="1"/>
  <c r="G1534" i="1"/>
  <c r="H1533" i="1"/>
  <c r="G1533" i="1"/>
  <c r="H1532" i="1"/>
  <c r="G1532" i="1"/>
  <c r="H1531" i="1"/>
  <c r="G1531" i="1"/>
  <c r="H1530" i="1"/>
  <c r="G1530" i="1"/>
  <c r="H1529" i="1"/>
  <c r="G1529" i="1"/>
  <c r="H1528" i="1"/>
  <c r="G1528" i="1"/>
  <c r="H1527" i="1"/>
  <c r="G1527" i="1"/>
  <c r="H1524" i="1"/>
  <c r="G1524" i="1"/>
  <c r="G1523" i="1"/>
  <c r="H1523" i="1"/>
  <c r="H1522" i="1"/>
  <c r="G1522" i="1"/>
  <c r="H1521" i="1"/>
  <c r="G1521" i="1"/>
  <c r="H1520" i="1"/>
  <c r="G1520" i="1"/>
  <c r="H1519" i="1"/>
  <c r="G1519" i="1"/>
  <c r="G1517" i="1"/>
  <c r="H1517" i="1"/>
  <c r="H1516" i="1"/>
  <c r="G1516" i="1"/>
  <c r="H1515" i="1"/>
  <c r="G1515" i="1"/>
  <c r="G1513" i="1"/>
  <c r="H1513" i="1"/>
  <c r="G1512" i="1"/>
  <c r="H1512" i="1"/>
  <c r="G1509" i="1"/>
  <c r="H1509" i="1"/>
  <c r="G1508" i="1"/>
  <c r="H1508" i="1"/>
  <c r="G1507" i="1"/>
  <c r="H1507" i="1"/>
  <c r="G1506" i="1"/>
  <c r="H1506" i="1"/>
  <c r="H1505" i="1"/>
  <c r="G1505" i="1"/>
  <c r="H1504" i="1"/>
  <c r="G1504" i="1"/>
  <c r="G1502" i="1"/>
  <c r="H1502" i="1"/>
  <c r="G1501" i="1"/>
  <c r="H1501" i="1"/>
  <c r="H1500" i="1"/>
  <c r="G1500" i="1"/>
  <c r="H1499" i="1"/>
  <c r="G1499" i="1"/>
  <c r="H1498" i="1"/>
  <c r="G1498" i="1"/>
  <c r="G1497" i="1"/>
  <c r="H1497" i="1"/>
  <c r="H1496" i="1"/>
  <c r="G1496" i="1"/>
  <c r="H1494" i="1"/>
  <c r="G1494" i="1"/>
  <c r="H1493" i="1"/>
  <c r="G1493" i="1"/>
  <c r="H1492" i="1"/>
  <c r="G1492" i="1"/>
  <c r="H1491" i="1"/>
  <c r="G1491" i="1"/>
  <c r="H1489" i="1"/>
  <c r="G1489" i="1"/>
  <c r="H1488" i="1"/>
  <c r="G1488" i="1"/>
  <c r="G1487" i="1"/>
  <c r="H1487" i="1"/>
  <c r="G1484" i="1"/>
  <c r="H1484" i="1"/>
  <c r="G1483" i="1"/>
  <c r="H1483" i="1"/>
  <c r="H1482" i="1"/>
  <c r="G1482" i="1"/>
  <c r="G1481" i="1"/>
  <c r="H1481" i="1"/>
  <c r="H1480" i="1"/>
  <c r="G1480" i="1"/>
  <c r="G1479" i="1"/>
  <c r="H1479" i="1"/>
  <c r="H1477" i="1"/>
  <c r="G1477" i="1"/>
  <c r="H1476" i="1"/>
  <c r="G1476" i="1"/>
  <c r="G1475" i="1"/>
  <c r="H1475" i="1"/>
  <c r="G1474" i="1"/>
  <c r="H1474" i="1"/>
  <c r="H1473" i="1"/>
  <c r="G1473" i="1"/>
  <c r="G1472" i="1"/>
  <c r="H1472" i="1"/>
  <c r="G1470" i="1"/>
  <c r="H1470" i="1"/>
  <c r="H1469" i="1"/>
  <c r="G1469" i="1"/>
  <c r="H1468" i="1"/>
  <c r="G1468" i="1"/>
  <c r="H1467" i="1"/>
  <c r="G1467" i="1"/>
  <c r="H1466" i="1"/>
  <c r="G1466" i="1"/>
  <c r="G1465" i="1"/>
  <c r="H1465" i="1"/>
  <c r="H1464" i="1"/>
  <c r="G1464" i="1"/>
  <c r="G1463" i="1"/>
  <c r="H1463" i="1"/>
  <c r="G1461" i="1"/>
  <c r="H1461" i="1"/>
  <c r="G1460" i="1"/>
  <c r="H1460" i="1"/>
  <c r="G1459" i="1"/>
  <c r="H1459" i="1"/>
  <c r="G1458" i="1"/>
  <c r="H1458" i="1"/>
  <c r="G1456" i="1"/>
  <c r="H1456" i="1"/>
  <c r="G1455" i="1"/>
  <c r="H1455" i="1"/>
  <c r="G1454" i="1"/>
  <c r="H1454" i="1"/>
  <c r="H1453" i="1"/>
  <c r="G1453" i="1"/>
  <c r="H1452" i="1"/>
  <c r="G1452" i="1"/>
  <c r="H1451" i="1"/>
  <c r="G1451" i="1"/>
  <c r="H1449" i="1"/>
  <c r="G1449" i="1"/>
  <c r="G1448" i="1"/>
  <c r="H1448" i="1"/>
  <c r="H1447" i="1"/>
  <c r="G1447" i="1"/>
  <c r="H1445" i="1"/>
  <c r="G1445" i="1"/>
  <c r="H1444" i="1"/>
  <c r="G1444" i="1"/>
  <c r="G1443" i="1"/>
  <c r="H1443" i="1"/>
  <c r="H1442" i="1"/>
  <c r="G1442" i="1"/>
  <c r="G1441" i="1"/>
  <c r="H1441" i="1"/>
  <c r="G1440" i="1"/>
  <c r="H1440" i="1"/>
  <c r="G1438" i="1"/>
  <c r="H1438" i="1"/>
  <c r="G1437" i="1"/>
  <c r="H1437" i="1"/>
  <c r="H1436" i="1"/>
  <c r="G1436" i="1"/>
  <c r="H1434" i="1"/>
  <c r="G1434" i="1"/>
  <c r="G1433" i="1"/>
  <c r="H1433" i="1"/>
  <c r="H1430" i="1"/>
  <c r="G1430" i="1"/>
  <c r="H1429" i="1"/>
  <c r="G1429" i="1"/>
  <c r="H1428" i="1"/>
  <c r="G1428" i="1"/>
  <c r="H1427" i="1"/>
  <c r="G1427" i="1"/>
  <c r="H1426" i="1"/>
  <c r="G1426" i="1"/>
  <c r="G1425" i="1"/>
  <c r="H1425" i="1"/>
  <c r="G1423" i="1"/>
  <c r="H1423" i="1"/>
  <c r="G1422" i="1"/>
  <c r="H1422" i="1"/>
  <c r="G1421" i="1"/>
  <c r="H1421" i="1"/>
  <c r="H1420" i="1"/>
  <c r="G1420" i="1"/>
  <c r="G1419" i="1"/>
  <c r="H1419" i="1"/>
  <c r="G1417" i="1"/>
  <c r="H1417" i="1"/>
  <c r="G1416" i="1"/>
  <c r="H1416" i="1"/>
  <c r="H1415" i="1"/>
  <c r="G1415" i="1"/>
  <c r="H1414" i="1"/>
  <c r="G1414" i="1"/>
  <c r="H1413" i="1"/>
  <c r="G1413" i="1"/>
  <c r="H1412" i="1"/>
  <c r="G1412" i="1"/>
  <c r="H1411" i="1"/>
  <c r="G1411" i="1"/>
  <c r="G1410" i="1"/>
  <c r="H1410" i="1"/>
  <c r="G1408" i="1"/>
  <c r="H1408" i="1"/>
  <c r="H1407" i="1"/>
  <c r="G1407" i="1"/>
  <c r="G1405" i="1"/>
  <c r="H1405" i="1"/>
  <c r="H1404" i="1"/>
  <c r="G1404" i="1"/>
  <c r="G1403" i="1"/>
  <c r="H1403" i="1"/>
  <c r="H1400" i="1"/>
  <c r="G1400" i="1"/>
  <c r="H1399" i="1"/>
  <c r="G1399" i="1"/>
  <c r="G1398" i="1"/>
  <c r="H1398" i="1"/>
  <c r="H1397" i="1"/>
  <c r="G1397" i="1"/>
  <c r="H1396" i="1"/>
  <c r="G1396" i="1"/>
  <c r="G1395" i="1"/>
  <c r="H1395" i="1"/>
  <c r="H1394" i="1"/>
  <c r="G1394" i="1"/>
  <c r="H1393" i="1"/>
  <c r="G1393" i="1"/>
  <c r="H1392" i="1"/>
  <c r="G1392" i="1"/>
  <c r="H1391" i="1"/>
  <c r="G1391" i="1"/>
  <c r="G1390" i="1"/>
  <c r="H1390" i="1"/>
  <c r="H1389" i="1"/>
  <c r="G1389" i="1"/>
  <c r="H1388" i="1"/>
  <c r="G1388" i="1"/>
  <c r="H1387" i="1"/>
  <c r="G1387" i="1"/>
  <c r="G1386" i="1"/>
  <c r="H1386" i="1"/>
  <c r="H1385" i="1"/>
  <c r="G1385" i="1"/>
  <c r="G1384" i="1"/>
  <c r="H1384" i="1"/>
  <c r="H1383" i="1"/>
  <c r="G1383" i="1"/>
  <c r="G1382" i="1"/>
  <c r="H1382" i="1"/>
  <c r="G1381" i="1"/>
  <c r="H1381" i="1"/>
  <c r="G1380" i="1"/>
  <c r="H1380" i="1"/>
  <c r="H1379" i="1"/>
  <c r="G1379" i="1"/>
  <c r="G1378" i="1"/>
  <c r="H1378" i="1"/>
  <c r="G1377" i="1"/>
  <c r="H1377" i="1"/>
  <c r="G1376" i="1"/>
  <c r="H1376" i="1"/>
  <c r="G1375" i="1"/>
  <c r="H1375" i="1"/>
  <c r="H1374" i="1"/>
  <c r="G1374" i="1"/>
  <c r="H1373" i="1"/>
  <c r="G1373" i="1"/>
  <c r="H1372" i="1"/>
  <c r="G1372" i="1"/>
  <c r="G1371" i="1"/>
  <c r="H1371" i="1"/>
  <c r="G1370" i="1"/>
  <c r="H1370" i="1"/>
  <c r="G1369" i="1"/>
  <c r="H1369" i="1"/>
  <c r="G1368" i="1"/>
  <c r="H1368" i="1"/>
  <c r="H1367" i="1"/>
  <c r="G1367" i="1"/>
  <c r="G1366" i="1"/>
  <c r="H1366" i="1"/>
  <c r="G1365" i="1"/>
  <c r="H1365" i="1"/>
  <c r="H1364" i="1"/>
  <c r="G1364" i="1"/>
  <c r="H1363" i="1"/>
  <c r="G1363" i="1"/>
  <c r="G1362" i="1"/>
  <c r="H1362" i="1"/>
  <c r="H1361" i="1"/>
  <c r="G1361" i="1"/>
  <c r="H1360" i="1"/>
  <c r="G1360" i="1"/>
  <c r="G1359" i="1"/>
  <c r="H1359" i="1"/>
  <c r="G1358" i="1"/>
  <c r="H1358" i="1"/>
  <c r="H1357" i="1"/>
  <c r="G1357" i="1"/>
  <c r="G1356" i="1"/>
  <c r="H1356" i="1"/>
  <c r="H1355" i="1"/>
  <c r="G1355" i="1"/>
  <c r="H1354" i="1"/>
  <c r="G1354" i="1"/>
  <c r="H1353" i="1"/>
  <c r="G1353" i="1"/>
  <c r="H1352" i="1"/>
  <c r="G1352" i="1"/>
  <c r="G1351" i="1"/>
  <c r="H1351" i="1"/>
  <c r="H1350" i="1"/>
  <c r="G1350" i="1"/>
  <c r="H1349" i="1"/>
  <c r="G1349" i="1"/>
  <c r="G1348" i="1"/>
  <c r="H1348" i="1"/>
  <c r="H1347" i="1"/>
  <c r="G1347" i="1"/>
  <c r="H1346" i="1"/>
  <c r="G1346" i="1"/>
  <c r="H1345" i="1"/>
  <c r="G1345" i="1"/>
  <c r="G1344" i="1"/>
  <c r="H1344" i="1"/>
  <c r="H1343" i="1"/>
  <c r="G1343" i="1"/>
  <c r="H1342" i="1"/>
  <c r="G1342" i="1"/>
  <c r="G1341" i="1"/>
  <c r="H1341" i="1"/>
  <c r="H1340" i="1"/>
  <c r="G1340" i="1"/>
  <c r="H1339" i="1"/>
  <c r="G1339" i="1"/>
  <c r="H1338" i="1"/>
  <c r="G1338" i="1"/>
  <c r="H1337" i="1"/>
  <c r="G1337" i="1"/>
  <c r="H1336" i="1"/>
  <c r="G1336" i="1"/>
  <c r="H1335" i="1"/>
  <c r="G1335" i="1"/>
  <c r="G1334" i="1"/>
  <c r="H1334" i="1"/>
  <c r="G1333" i="1"/>
  <c r="H1333" i="1"/>
  <c r="G1332" i="1"/>
  <c r="H1332" i="1"/>
  <c r="G1331" i="1"/>
  <c r="H1331" i="1"/>
  <c r="G1330" i="1"/>
  <c r="H1330" i="1"/>
  <c r="G1329" i="1"/>
  <c r="H1329" i="1"/>
  <c r="G1328" i="1"/>
  <c r="H1328" i="1"/>
  <c r="H1327" i="1"/>
  <c r="G1327" i="1"/>
  <c r="G1326" i="1"/>
  <c r="H1326" i="1"/>
  <c r="G1325" i="1"/>
  <c r="H1325" i="1"/>
  <c r="H1324" i="1"/>
  <c r="G1324" i="1"/>
  <c r="H1323" i="1"/>
  <c r="G1323" i="1"/>
  <c r="H1322" i="1"/>
  <c r="G1322" i="1"/>
  <c r="G1320" i="1"/>
  <c r="H1320" i="1"/>
  <c r="G1319" i="1"/>
  <c r="H1319" i="1"/>
  <c r="H1318" i="1"/>
  <c r="G1318" i="1"/>
  <c r="H1317" i="1"/>
  <c r="G1317" i="1"/>
  <c r="H1316" i="1"/>
  <c r="G1316" i="1"/>
  <c r="H1315" i="1"/>
  <c r="G1315" i="1"/>
  <c r="H1314" i="1"/>
  <c r="G1314" i="1"/>
  <c r="H1313" i="1"/>
  <c r="G1313" i="1"/>
  <c r="H1312" i="1"/>
  <c r="G1312" i="1"/>
  <c r="H1311" i="1"/>
  <c r="G1311" i="1"/>
  <c r="H1310" i="1"/>
  <c r="G1310" i="1"/>
  <c r="H1309" i="1"/>
  <c r="G1309" i="1"/>
  <c r="G1308" i="1"/>
  <c r="H1308" i="1"/>
  <c r="H1307" i="1"/>
  <c r="G1307" i="1"/>
  <c r="H1306" i="1"/>
  <c r="G1306" i="1"/>
  <c r="G1305" i="1"/>
  <c r="H1305" i="1"/>
  <c r="G1304" i="1"/>
  <c r="H1304" i="1"/>
  <c r="G1303" i="1"/>
  <c r="H1303" i="1"/>
  <c r="H1302" i="1"/>
  <c r="G1302" i="1"/>
  <c r="G1299" i="1"/>
  <c r="H1299" i="1"/>
  <c r="H1298" i="1"/>
  <c r="G1298" i="1"/>
  <c r="G1297" i="1"/>
  <c r="H1297" i="1"/>
  <c r="H1296" i="1"/>
  <c r="G1296" i="1"/>
  <c r="G1294" i="1"/>
  <c r="H1294" i="1"/>
  <c r="G1293" i="1"/>
  <c r="H1293" i="1"/>
  <c r="G1292" i="1"/>
  <c r="H1292" i="1"/>
  <c r="H1291" i="1"/>
  <c r="G1291" i="1"/>
  <c r="G1290" i="1"/>
  <c r="H1290" i="1"/>
  <c r="G1289" i="1"/>
  <c r="H1289" i="1"/>
  <c r="H1288" i="1"/>
  <c r="G1288" i="1"/>
  <c r="H1287" i="1"/>
  <c r="G1287" i="1"/>
  <c r="H1286" i="1"/>
  <c r="G1286" i="1"/>
  <c r="H1285" i="1"/>
  <c r="G1285" i="1"/>
  <c r="H1284" i="1"/>
  <c r="G1284" i="1"/>
  <c r="G1283" i="1"/>
  <c r="H1283" i="1"/>
  <c r="G1282" i="1"/>
  <c r="H1282" i="1"/>
  <c r="G1280" i="1"/>
  <c r="H1280" i="1"/>
  <c r="G1279" i="1"/>
  <c r="H1279" i="1"/>
  <c r="H1277" i="1"/>
  <c r="G1277" i="1"/>
  <c r="G1276" i="1"/>
  <c r="H1276" i="1"/>
  <c r="H1275" i="1"/>
  <c r="G1275" i="1"/>
  <c r="H1274" i="1"/>
  <c r="G1274" i="1"/>
  <c r="H1273" i="1"/>
  <c r="G1273" i="1"/>
  <c r="H1272" i="1"/>
  <c r="G1272" i="1"/>
  <c r="G1271" i="1"/>
  <c r="H1271" i="1"/>
  <c r="G1270" i="1"/>
  <c r="H1270" i="1"/>
  <c r="H1269" i="1"/>
  <c r="G1269" i="1"/>
  <c r="H1267" i="1"/>
  <c r="G1267" i="1"/>
  <c r="G1266" i="1"/>
  <c r="H1266" i="1"/>
  <c r="G1265" i="1"/>
  <c r="H1265" i="1"/>
  <c r="G1263" i="1"/>
  <c r="H1263" i="1"/>
  <c r="G1262" i="1"/>
  <c r="H1262" i="1"/>
  <c r="G1261" i="1"/>
  <c r="H1261" i="1"/>
  <c r="G1258" i="1"/>
  <c r="H1258" i="1"/>
  <c r="H1257" i="1"/>
  <c r="G1257" i="1"/>
  <c r="G1254" i="1"/>
  <c r="H1254" i="1"/>
  <c r="H1253" i="1"/>
  <c r="G1253" i="1"/>
  <c r="G1251" i="1"/>
  <c r="H1251" i="1"/>
  <c r="G1250" i="1"/>
  <c r="H1250" i="1"/>
  <c r="G1249" i="1"/>
  <c r="H1249" i="1"/>
  <c r="G1248" i="1"/>
  <c r="H1248" i="1"/>
  <c r="G1247" i="1"/>
  <c r="H1247" i="1"/>
  <c r="H1246" i="1"/>
  <c r="G1246" i="1"/>
  <c r="H1245" i="1"/>
  <c r="G1245" i="1"/>
  <c r="H1244" i="1"/>
  <c r="G1244" i="1"/>
  <c r="G1243" i="1"/>
  <c r="H1243" i="1"/>
  <c r="G1242" i="1"/>
  <c r="H1242" i="1"/>
  <c r="G1240" i="1"/>
  <c r="H1240" i="1"/>
  <c r="H1239" i="1"/>
  <c r="G1239" i="1"/>
  <c r="G1238" i="1"/>
  <c r="H1238" i="1"/>
  <c r="G1237" i="1"/>
  <c r="H1237" i="1"/>
  <c r="G1236" i="1"/>
  <c r="H1236" i="1"/>
  <c r="H1235" i="1"/>
  <c r="G1235" i="1"/>
  <c r="H1234" i="1"/>
  <c r="G1234" i="1"/>
  <c r="G1233" i="1"/>
  <c r="H1233" i="1"/>
  <c r="H1232" i="1"/>
  <c r="G1232" i="1"/>
  <c r="G1231" i="1"/>
  <c r="H1231" i="1"/>
  <c r="H1230" i="1"/>
  <c r="G1230" i="1"/>
  <c r="H1229" i="1"/>
  <c r="G1229" i="1"/>
  <c r="H1228" i="1"/>
  <c r="G1228" i="1"/>
  <c r="H1227" i="1"/>
  <c r="G1227" i="1"/>
  <c r="H1226" i="1"/>
  <c r="G1226" i="1"/>
  <c r="H1225" i="1"/>
  <c r="G1225" i="1"/>
  <c r="H1222" i="1"/>
  <c r="G1222" i="1"/>
  <c r="H1221" i="1"/>
  <c r="G1221" i="1"/>
  <c r="G1220" i="1"/>
  <c r="H1220" i="1"/>
  <c r="H1219" i="1"/>
  <c r="G1219" i="1"/>
  <c r="G1218" i="1"/>
  <c r="H1218" i="1"/>
  <c r="H1217" i="1"/>
  <c r="G1217" i="1"/>
  <c r="H1216" i="1"/>
  <c r="G1216" i="1"/>
  <c r="H1214" i="1"/>
  <c r="G1214" i="1"/>
  <c r="H1213" i="1"/>
  <c r="G1213" i="1"/>
  <c r="H1212" i="1"/>
  <c r="G1212" i="1"/>
  <c r="H1211" i="1"/>
  <c r="G1211" i="1"/>
  <c r="H1210" i="1"/>
  <c r="G1210" i="1"/>
  <c r="H1209" i="1"/>
  <c r="G1209" i="1"/>
  <c r="G1206" i="1"/>
  <c r="H1206" i="1"/>
  <c r="H1205" i="1"/>
  <c r="G1205" i="1"/>
  <c r="H1204" i="1"/>
  <c r="G1204" i="1"/>
  <c r="H1203" i="1"/>
  <c r="G1203" i="1"/>
  <c r="H1202" i="1"/>
  <c r="G1202" i="1"/>
  <c r="G1200" i="1"/>
  <c r="H1200" i="1"/>
  <c r="H1199" i="1"/>
  <c r="G1199" i="1"/>
  <c r="H1198" i="1"/>
  <c r="G1198" i="1"/>
  <c r="H1197" i="1"/>
  <c r="G1197" i="1"/>
  <c r="H1196" i="1"/>
  <c r="G1196" i="1"/>
  <c r="H1195" i="1"/>
  <c r="G1195" i="1"/>
  <c r="H1194" i="1"/>
  <c r="G1194" i="1"/>
  <c r="H1193" i="1"/>
  <c r="G1193" i="1"/>
  <c r="G1192" i="1"/>
  <c r="H1192" i="1"/>
  <c r="H1191" i="1"/>
  <c r="G1191" i="1"/>
  <c r="H1189" i="1"/>
  <c r="G1189" i="1"/>
  <c r="H1188" i="1"/>
  <c r="G1188" i="1"/>
  <c r="H1187" i="1"/>
  <c r="G1187" i="1"/>
  <c r="H1186" i="1"/>
  <c r="G1186" i="1"/>
  <c r="H1184" i="1"/>
  <c r="G1184" i="1"/>
  <c r="H1183" i="1"/>
  <c r="G1183" i="1"/>
  <c r="H1179" i="1"/>
  <c r="G1179" i="1"/>
  <c r="H1178" i="1"/>
  <c r="G1178" i="1"/>
  <c r="H1177" i="1"/>
  <c r="G1177" i="1"/>
  <c r="H1175" i="1"/>
  <c r="G1175" i="1"/>
  <c r="H1174" i="1"/>
  <c r="G1174" i="1"/>
  <c r="H1173" i="1"/>
  <c r="G1173" i="1"/>
  <c r="H1172" i="1"/>
  <c r="G1172" i="1"/>
  <c r="H1171" i="1"/>
  <c r="G1171" i="1"/>
  <c r="H1169" i="1"/>
  <c r="G1169" i="1"/>
  <c r="H1168" i="1"/>
  <c r="G1168" i="1"/>
  <c r="H1167" i="1"/>
  <c r="G1167" i="1"/>
  <c r="H1166" i="1"/>
  <c r="G1166" i="1"/>
  <c r="G1165" i="1"/>
  <c r="H1165" i="1"/>
  <c r="H1164" i="1"/>
  <c r="G1164" i="1"/>
  <c r="H1163" i="1"/>
  <c r="G1163" i="1"/>
  <c r="H1162" i="1"/>
  <c r="G1162" i="1"/>
  <c r="H1161" i="1"/>
  <c r="G1161" i="1"/>
  <c r="H1160" i="1"/>
  <c r="G1160" i="1"/>
  <c r="H1159" i="1"/>
  <c r="G1159" i="1"/>
  <c r="G1158" i="1"/>
  <c r="H1158" i="1"/>
  <c r="H1157" i="1"/>
  <c r="G1157" i="1"/>
  <c r="H1156" i="1"/>
  <c r="G1156" i="1"/>
  <c r="G1154" i="1"/>
  <c r="H1154" i="1"/>
  <c r="H1153" i="1"/>
  <c r="G1153" i="1"/>
  <c r="H1151" i="1"/>
  <c r="G1151" i="1"/>
  <c r="G1150" i="1"/>
  <c r="H1150" i="1"/>
  <c r="H1149" i="1"/>
  <c r="G1149" i="1"/>
  <c r="G1147" i="1"/>
  <c r="H1147" i="1"/>
  <c r="G1146" i="1"/>
  <c r="H1146" i="1"/>
  <c r="G1145" i="1"/>
  <c r="H1145" i="1"/>
  <c r="G1144" i="1"/>
  <c r="H1144" i="1"/>
  <c r="H1143" i="1"/>
  <c r="G1143" i="1"/>
  <c r="G1142" i="1"/>
  <c r="H1142" i="1"/>
  <c r="H1139" i="1"/>
  <c r="G1139" i="1"/>
  <c r="H1138" i="1"/>
  <c r="G1138" i="1"/>
  <c r="H1137" i="1"/>
  <c r="G1137" i="1"/>
  <c r="H1136" i="1"/>
  <c r="G1136" i="1"/>
  <c r="G1135" i="1"/>
  <c r="H1135" i="1"/>
  <c r="G1134" i="1"/>
  <c r="H1134" i="1"/>
  <c r="G1133" i="1"/>
  <c r="H1133" i="1"/>
  <c r="G1131" i="1"/>
  <c r="H1131" i="1"/>
  <c r="G1130" i="1"/>
  <c r="H1130" i="1"/>
  <c r="G1129" i="1"/>
  <c r="H1129" i="1"/>
  <c r="G1128" i="1"/>
  <c r="H1128" i="1"/>
  <c r="G1127" i="1"/>
  <c r="H1127" i="1"/>
  <c r="G1126" i="1"/>
  <c r="H1126" i="1"/>
  <c r="G1123" i="1"/>
  <c r="H1123" i="1"/>
  <c r="G1122" i="1"/>
  <c r="H1122" i="1"/>
  <c r="G1121" i="1"/>
  <c r="H1121" i="1"/>
  <c r="H1120" i="1"/>
  <c r="G1120" i="1"/>
  <c r="G1119" i="1"/>
  <c r="H1119" i="1"/>
  <c r="G1118" i="1"/>
  <c r="H1118" i="1"/>
  <c r="G1117" i="1"/>
  <c r="H1117" i="1"/>
  <c r="H1116" i="1"/>
  <c r="G1116" i="1"/>
  <c r="G1115" i="1"/>
  <c r="H1115" i="1"/>
  <c r="H1114" i="1"/>
  <c r="G1114" i="1"/>
  <c r="H1113" i="1"/>
  <c r="G1113" i="1"/>
  <c r="H1111" i="1"/>
  <c r="G1111" i="1"/>
  <c r="G1110" i="1"/>
  <c r="H1110" i="1"/>
  <c r="G1109" i="1"/>
  <c r="H1109" i="1"/>
  <c r="H1108" i="1"/>
  <c r="G1108" i="1"/>
  <c r="H1107" i="1"/>
  <c r="G1107" i="1"/>
  <c r="H1106" i="1"/>
  <c r="G1106" i="1"/>
  <c r="G1105" i="1"/>
  <c r="H1105" i="1"/>
  <c r="H1104" i="1"/>
  <c r="G1104" i="1"/>
  <c r="H1103" i="1"/>
  <c r="G1103" i="1"/>
  <c r="H1102" i="1"/>
  <c r="G1102" i="1"/>
  <c r="H1101" i="1"/>
  <c r="G1101" i="1"/>
  <c r="H1100" i="1"/>
  <c r="G1100" i="1"/>
  <c r="H1099" i="1"/>
  <c r="G1099" i="1"/>
  <c r="H1098" i="1"/>
  <c r="G1098" i="1"/>
  <c r="H1097" i="1"/>
  <c r="G1097" i="1"/>
  <c r="H1096" i="1"/>
  <c r="G1096" i="1"/>
  <c r="G1095" i="1"/>
  <c r="H1095" i="1"/>
  <c r="G1092" i="1"/>
  <c r="H1092" i="1"/>
  <c r="G1091" i="1"/>
  <c r="H1091" i="1"/>
  <c r="H1090" i="1"/>
  <c r="G1090" i="1"/>
  <c r="H1089" i="1"/>
  <c r="G1089" i="1"/>
  <c r="G1088" i="1"/>
  <c r="H1088" i="1"/>
  <c r="H1086" i="1"/>
  <c r="G1086" i="1"/>
  <c r="H1085" i="1"/>
  <c r="G1085" i="1"/>
  <c r="H1084" i="1"/>
  <c r="G1084" i="1"/>
  <c r="G1083" i="1"/>
  <c r="H1083" i="1"/>
  <c r="H1082" i="1"/>
  <c r="G1082" i="1"/>
  <c r="H1080" i="1"/>
  <c r="G1080" i="1"/>
  <c r="H1079" i="1"/>
  <c r="G1079" i="1"/>
  <c r="H1078" i="1"/>
  <c r="G1078" i="1"/>
  <c r="G1077" i="1"/>
  <c r="H1077" i="1"/>
  <c r="H1073" i="1"/>
  <c r="G1073" i="1"/>
  <c r="H1072" i="1"/>
  <c r="G1072" i="1"/>
  <c r="H1071" i="1"/>
  <c r="G1071" i="1"/>
  <c r="H1070" i="1"/>
  <c r="G1070" i="1"/>
  <c r="H1069" i="1"/>
  <c r="G1069" i="1"/>
  <c r="G1067" i="1"/>
  <c r="H1067" i="1"/>
  <c r="H1066" i="1"/>
  <c r="G1066" i="1"/>
  <c r="G1065" i="1"/>
  <c r="H1065" i="1"/>
  <c r="G1064" i="1"/>
  <c r="H1064" i="1"/>
  <c r="G1063" i="1"/>
  <c r="H1063" i="1"/>
  <c r="G1062" i="1"/>
  <c r="H1062" i="1"/>
  <c r="G1060" i="1"/>
  <c r="H1060" i="1"/>
  <c r="G1059" i="1"/>
  <c r="H1059" i="1"/>
  <c r="H1058" i="1"/>
  <c r="G1058" i="1"/>
  <c r="G1056" i="1"/>
  <c r="H1056" i="1"/>
  <c r="H1055" i="1"/>
  <c r="G1055" i="1"/>
  <c r="H1054" i="1"/>
  <c r="G1054" i="1"/>
  <c r="H1053" i="1"/>
  <c r="G1053" i="1"/>
  <c r="H1052" i="1"/>
  <c r="G1052" i="1"/>
  <c r="H1051" i="1"/>
  <c r="G1051" i="1"/>
  <c r="H1049" i="1"/>
  <c r="G1049" i="1"/>
  <c r="G1048" i="1"/>
  <c r="H1048" i="1"/>
  <c r="H1047" i="1"/>
  <c r="G1047" i="1"/>
  <c r="H1045" i="1"/>
  <c r="G1045" i="1"/>
  <c r="H1044" i="1"/>
  <c r="G1044" i="1"/>
  <c r="H1043" i="1"/>
  <c r="G1043" i="1"/>
  <c r="H1042" i="1"/>
  <c r="G1042" i="1"/>
  <c r="H1041" i="1"/>
  <c r="G1041" i="1"/>
  <c r="G1039" i="1"/>
  <c r="H1039" i="1"/>
  <c r="G1038" i="1"/>
  <c r="H1038" i="1"/>
  <c r="H1037" i="1"/>
  <c r="G1037" i="1"/>
  <c r="H1036" i="1"/>
  <c r="G1036" i="1"/>
  <c r="G1035" i="1"/>
  <c r="H1035" i="1"/>
  <c r="G1033" i="1"/>
  <c r="H1033" i="1"/>
  <c r="G1032" i="1"/>
  <c r="H1032" i="1"/>
  <c r="G1031" i="1"/>
  <c r="H1031" i="1"/>
  <c r="H1030" i="1"/>
  <c r="G1030" i="1"/>
  <c r="H1029" i="1"/>
  <c r="G1029" i="1"/>
  <c r="G1028" i="1"/>
  <c r="H1028" i="1"/>
  <c r="G1027" i="1"/>
  <c r="H1027" i="1"/>
  <c r="G1026" i="1"/>
  <c r="H1026" i="1"/>
  <c r="G1025" i="1"/>
  <c r="H1025" i="1"/>
  <c r="G1023" i="1"/>
  <c r="H1023" i="1"/>
  <c r="G1022" i="1"/>
  <c r="H1022" i="1"/>
  <c r="G1021" i="1"/>
  <c r="H1021" i="1"/>
  <c r="H1020" i="1"/>
  <c r="G1020" i="1"/>
  <c r="H1019" i="1"/>
  <c r="G1019" i="1"/>
  <c r="G1016" i="1"/>
  <c r="H1016" i="1"/>
  <c r="H1015" i="1"/>
  <c r="G1015" i="1"/>
  <c r="G1014" i="1"/>
  <c r="H1014" i="1"/>
  <c r="H1010" i="1"/>
  <c r="G1010" i="1"/>
  <c r="G1009" i="1"/>
  <c r="H1009" i="1"/>
  <c r="H1008" i="1"/>
  <c r="G1008" i="1"/>
  <c r="H1007" i="1"/>
  <c r="G1007" i="1"/>
  <c r="H1006" i="1"/>
  <c r="G1006" i="1"/>
  <c r="H1005" i="1"/>
  <c r="G1005" i="1"/>
  <c r="H1004" i="1"/>
  <c r="G1004" i="1"/>
  <c r="H1003" i="1"/>
  <c r="G1003" i="1"/>
  <c r="H1002" i="1"/>
  <c r="G1002" i="1"/>
  <c r="G1001" i="1"/>
  <c r="H1001" i="1"/>
  <c r="H1000" i="1"/>
  <c r="G1000" i="1"/>
  <c r="G999" i="1"/>
  <c r="H999" i="1"/>
  <c r="G998" i="1"/>
  <c r="H998" i="1"/>
  <c r="G997" i="1"/>
  <c r="H997" i="1"/>
  <c r="H996" i="1"/>
  <c r="G996" i="1"/>
  <c r="G995" i="1"/>
  <c r="H995" i="1"/>
  <c r="H994" i="1"/>
  <c r="G994" i="1"/>
  <c r="G993" i="1"/>
  <c r="H993" i="1"/>
  <c r="G992" i="1"/>
  <c r="H992" i="1"/>
  <c r="G991" i="1"/>
  <c r="H991" i="1"/>
  <c r="G990" i="1"/>
  <c r="H990" i="1"/>
  <c r="G989" i="1"/>
  <c r="H989" i="1"/>
  <c r="H988" i="1"/>
  <c r="G988" i="1"/>
  <c r="H987" i="1"/>
  <c r="G987" i="1"/>
  <c r="H986" i="1"/>
  <c r="G986" i="1"/>
  <c r="H985" i="1"/>
  <c r="G985" i="1"/>
  <c r="G984" i="1"/>
  <c r="H984" i="1"/>
  <c r="G983" i="1"/>
  <c r="H983" i="1"/>
  <c r="H982" i="1"/>
  <c r="G982" i="1"/>
  <c r="G981" i="1"/>
  <c r="H981" i="1"/>
  <c r="G980" i="1"/>
  <c r="H980" i="1"/>
  <c r="H979" i="1"/>
  <c r="G979" i="1"/>
  <c r="H978" i="1"/>
  <c r="G978" i="1"/>
  <c r="G977" i="1"/>
  <c r="H977" i="1"/>
  <c r="G976" i="1"/>
  <c r="H976" i="1"/>
  <c r="H975" i="1"/>
  <c r="G975" i="1"/>
  <c r="G974" i="1"/>
  <c r="H974" i="1"/>
  <c r="H973" i="1"/>
  <c r="G973" i="1"/>
  <c r="H972" i="1"/>
  <c r="G972" i="1"/>
  <c r="H971" i="1"/>
  <c r="G971" i="1"/>
  <c r="H970" i="1"/>
  <c r="G970" i="1"/>
  <c r="G969" i="1"/>
  <c r="H969" i="1"/>
  <c r="G968" i="1"/>
  <c r="H968" i="1"/>
  <c r="G967" i="1"/>
  <c r="H967" i="1"/>
  <c r="H966" i="1"/>
  <c r="G966" i="1"/>
  <c r="G965" i="1"/>
  <c r="H965" i="1"/>
  <c r="G964" i="1"/>
  <c r="H964" i="1"/>
  <c r="G963" i="1"/>
  <c r="H963" i="1"/>
  <c r="G962" i="1"/>
  <c r="H962" i="1"/>
  <c r="G961" i="1"/>
  <c r="H961" i="1"/>
  <c r="G960" i="1"/>
  <c r="H960" i="1"/>
  <c r="G959" i="1"/>
  <c r="H959" i="1"/>
  <c r="G958" i="1"/>
  <c r="H958" i="1"/>
  <c r="G957" i="1"/>
  <c r="H957" i="1"/>
  <c r="G956" i="1"/>
  <c r="H956" i="1"/>
  <c r="H955" i="1"/>
  <c r="G955" i="1"/>
  <c r="H954" i="1"/>
  <c r="G954" i="1"/>
  <c r="H953" i="1"/>
  <c r="G953" i="1"/>
  <c r="H952" i="1"/>
  <c r="G952" i="1"/>
  <c r="H951" i="1"/>
  <c r="G951" i="1"/>
  <c r="G950" i="1"/>
  <c r="H950" i="1"/>
  <c r="H949" i="1"/>
  <c r="G949" i="1"/>
  <c r="G948" i="1"/>
  <c r="H948" i="1"/>
  <c r="G947" i="1"/>
  <c r="H947" i="1"/>
  <c r="G946" i="1"/>
  <c r="H946" i="1"/>
  <c r="G945" i="1"/>
  <c r="H945" i="1"/>
  <c r="G944" i="1"/>
  <c r="H944" i="1"/>
  <c r="G943" i="1"/>
  <c r="H943" i="1"/>
  <c r="G942" i="1"/>
  <c r="H942" i="1"/>
  <c r="G941" i="1"/>
  <c r="H941" i="1"/>
  <c r="G940" i="1"/>
  <c r="H940" i="1"/>
  <c r="G939" i="1"/>
  <c r="H939" i="1"/>
  <c r="H938" i="1"/>
  <c r="G938" i="1"/>
  <c r="G937" i="1"/>
  <c r="H937" i="1"/>
  <c r="G936" i="1"/>
  <c r="H936" i="1"/>
  <c r="G935" i="1"/>
  <c r="H935" i="1"/>
  <c r="G934" i="1"/>
  <c r="H934" i="1"/>
  <c r="G933" i="1"/>
  <c r="H933" i="1"/>
  <c r="H932" i="1"/>
  <c r="G932" i="1"/>
  <c r="H931" i="1"/>
  <c r="G931" i="1"/>
  <c r="G930" i="1"/>
  <c r="H930" i="1"/>
  <c r="H929" i="1"/>
  <c r="G929" i="1"/>
  <c r="H928" i="1"/>
  <c r="G928" i="1"/>
  <c r="H927" i="1"/>
  <c r="G927" i="1"/>
  <c r="G926" i="1"/>
  <c r="H926" i="1"/>
  <c r="H925" i="1"/>
  <c r="G925" i="1"/>
  <c r="H924" i="1"/>
  <c r="G924" i="1"/>
  <c r="G923" i="1"/>
  <c r="H923" i="1"/>
  <c r="G922" i="1"/>
  <c r="H922" i="1"/>
  <c r="G921" i="1"/>
  <c r="H921" i="1"/>
  <c r="H920" i="1"/>
  <c r="G920" i="1"/>
  <c r="G919" i="1"/>
  <c r="H919" i="1"/>
  <c r="H918" i="1"/>
  <c r="G918" i="1"/>
  <c r="G917" i="1"/>
  <c r="H917" i="1"/>
  <c r="G916" i="1"/>
  <c r="H916" i="1"/>
  <c r="H915" i="1"/>
  <c r="G915" i="1"/>
  <c r="G914" i="1"/>
  <c r="H914" i="1"/>
  <c r="G913" i="1"/>
  <c r="H913" i="1"/>
  <c r="H912" i="1"/>
  <c r="G912" i="1"/>
  <c r="H911" i="1"/>
  <c r="G911" i="1"/>
  <c r="G910" i="1"/>
  <c r="H910" i="1"/>
  <c r="H909" i="1"/>
  <c r="G909" i="1"/>
  <c r="G908" i="1"/>
  <c r="H908" i="1"/>
  <c r="H907" i="1"/>
  <c r="G907" i="1"/>
  <c r="H906" i="1"/>
  <c r="G906" i="1"/>
  <c r="H905" i="1"/>
  <c r="G905" i="1"/>
  <c r="H904" i="1"/>
  <c r="G904" i="1"/>
  <c r="G903" i="1"/>
  <c r="H903" i="1"/>
  <c r="G902" i="1"/>
  <c r="H902" i="1"/>
  <c r="H901" i="1"/>
  <c r="G901" i="1"/>
  <c r="H900" i="1"/>
  <c r="G900" i="1"/>
  <c r="H899" i="1"/>
  <c r="G899" i="1"/>
  <c r="H898" i="1"/>
  <c r="G898" i="1"/>
  <c r="G897" i="1"/>
  <c r="H897" i="1"/>
  <c r="G896" i="1"/>
  <c r="H896" i="1"/>
  <c r="H895" i="1"/>
  <c r="G895" i="1"/>
  <c r="G894" i="1"/>
  <c r="H894" i="1"/>
  <c r="H893" i="1"/>
  <c r="G893" i="1"/>
  <c r="G892" i="1"/>
  <c r="H892" i="1"/>
  <c r="H891" i="1"/>
  <c r="G891" i="1"/>
  <c r="H890" i="1"/>
  <c r="G890" i="1"/>
  <c r="G889" i="1"/>
  <c r="H889" i="1"/>
  <c r="H888" i="1"/>
  <c r="G888" i="1"/>
  <c r="G887" i="1"/>
  <c r="H887" i="1"/>
  <c r="H886" i="1"/>
  <c r="G886" i="1"/>
  <c r="G885" i="1"/>
  <c r="H885" i="1"/>
  <c r="G884" i="1"/>
  <c r="H884" i="1"/>
  <c r="H883" i="1"/>
  <c r="G883" i="1"/>
  <c r="G882" i="1"/>
  <c r="H882" i="1"/>
  <c r="G881" i="1"/>
  <c r="H881" i="1"/>
  <c r="G880" i="1"/>
  <c r="H880" i="1"/>
  <c r="G879" i="1"/>
  <c r="H879" i="1"/>
  <c r="H878" i="1"/>
  <c r="G878" i="1"/>
  <c r="H877" i="1"/>
  <c r="G877" i="1"/>
  <c r="H876" i="1"/>
  <c r="G876" i="1"/>
  <c r="G875" i="1"/>
  <c r="H875" i="1"/>
  <c r="H874" i="1"/>
  <c r="G874" i="1"/>
  <c r="H873" i="1"/>
  <c r="G873" i="1"/>
  <c r="H872" i="1"/>
  <c r="G872" i="1"/>
  <c r="G871" i="1"/>
  <c r="H871" i="1"/>
  <c r="G870" i="1"/>
  <c r="H870" i="1"/>
  <c r="G869" i="1"/>
  <c r="H869" i="1"/>
  <c r="G868" i="1"/>
  <c r="H868" i="1"/>
  <c r="H867" i="1"/>
  <c r="G867" i="1"/>
  <c r="H866" i="1"/>
  <c r="G866" i="1"/>
  <c r="G865" i="1"/>
  <c r="H865" i="1"/>
  <c r="G864" i="1"/>
  <c r="H864" i="1"/>
  <c r="G863" i="1"/>
  <c r="H863" i="1"/>
  <c r="H862" i="1"/>
  <c r="G862" i="1"/>
  <c r="H861" i="1"/>
  <c r="G861" i="1"/>
  <c r="H860" i="1"/>
  <c r="G860" i="1"/>
  <c r="H859" i="1"/>
  <c r="G859" i="1"/>
  <c r="G858" i="1"/>
  <c r="H858" i="1"/>
  <c r="H857" i="1"/>
  <c r="G857" i="1"/>
  <c r="G856" i="1"/>
  <c r="H856" i="1"/>
  <c r="G855" i="1"/>
  <c r="H855" i="1"/>
  <c r="G854" i="1"/>
  <c r="H854" i="1"/>
  <c r="G853" i="1"/>
  <c r="H853" i="1"/>
  <c r="H852" i="1"/>
  <c r="G852" i="1"/>
  <c r="G851" i="1"/>
  <c r="H851" i="1"/>
  <c r="H850" i="1"/>
  <c r="G850" i="1"/>
  <c r="G849" i="1"/>
  <c r="H849" i="1"/>
  <c r="H848" i="1"/>
  <c r="G848" i="1"/>
  <c r="G847" i="1"/>
  <c r="H847" i="1"/>
  <c r="G846" i="1"/>
  <c r="H846" i="1"/>
  <c r="G845" i="1"/>
  <c r="H845" i="1"/>
  <c r="H844" i="1"/>
  <c r="G844" i="1"/>
  <c r="H843" i="1"/>
  <c r="G843" i="1"/>
  <c r="H842" i="1"/>
  <c r="G842" i="1"/>
  <c r="G841" i="1"/>
  <c r="H841" i="1"/>
  <c r="G840" i="1"/>
  <c r="H840" i="1"/>
  <c r="H839" i="1"/>
  <c r="G839" i="1"/>
  <c r="H838" i="1"/>
  <c r="G838" i="1"/>
  <c r="G837" i="1"/>
  <c r="H837" i="1"/>
  <c r="G836" i="1"/>
  <c r="H836" i="1"/>
  <c r="G835" i="1"/>
  <c r="H835" i="1"/>
  <c r="H834" i="1"/>
  <c r="G834" i="1"/>
  <c r="H833" i="1"/>
  <c r="G833" i="1"/>
  <c r="G832" i="1"/>
  <c r="H832" i="1"/>
  <c r="G831" i="1"/>
  <c r="H831" i="1"/>
  <c r="H830" i="1"/>
  <c r="G830" i="1"/>
  <c r="G829" i="1"/>
  <c r="H829" i="1"/>
  <c r="G828" i="1"/>
  <c r="H828" i="1"/>
  <c r="G827" i="1"/>
  <c r="H827" i="1"/>
  <c r="H826" i="1"/>
  <c r="G826" i="1"/>
  <c r="H825" i="1"/>
  <c r="G825" i="1"/>
  <c r="H824" i="1"/>
  <c r="G824" i="1"/>
  <c r="H823" i="1"/>
  <c r="G823" i="1"/>
  <c r="H822" i="1"/>
  <c r="G822" i="1"/>
  <c r="H821" i="1"/>
  <c r="G821" i="1"/>
  <c r="H820" i="1"/>
  <c r="G820" i="1"/>
  <c r="H819" i="1"/>
  <c r="G819" i="1"/>
  <c r="G818" i="1"/>
  <c r="H818" i="1"/>
  <c r="H817" i="1"/>
  <c r="G817" i="1"/>
  <c r="H816" i="1"/>
  <c r="G816" i="1"/>
  <c r="G815" i="1"/>
  <c r="H815" i="1"/>
  <c r="G814" i="1"/>
  <c r="H814" i="1"/>
  <c r="H813" i="1"/>
  <c r="G813" i="1"/>
  <c r="H812" i="1"/>
  <c r="G812" i="1"/>
  <c r="H811" i="1"/>
  <c r="G811" i="1"/>
  <c r="G810" i="1"/>
  <c r="H810" i="1"/>
  <c r="H809" i="1"/>
  <c r="G809" i="1"/>
  <c r="G808" i="1"/>
  <c r="H808" i="1"/>
  <c r="H807" i="1"/>
  <c r="G807" i="1"/>
  <c r="H806" i="1"/>
  <c r="G806" i="1"/>
  <c r="H805" i="1"/>
  <c r="G805" i="1"/>
  <c r="G804" i="1"/>
  <c r="H804" i="1"/>
  <c r="G803" i="1"/>
  <c r="H803" i="1"/>
  <c r="H802" i="1"/>
  <c r="G802" i="1"/>
  <c r="H801" i="1"/>
  <c r="G801" i="1"/>
  <c r="H800" i="1"/>
  <c r="G800" i="1"/>
  <c r="G799" i="1"/>
  <c r="H799" i="1"/>
  <c r="H798" i="1"/>
  <c r="G798" i="1"/>
  <c r="G797" i="1"/>
  <c r="H797" i="1"/>
  <c r="H796" i="1"/>
  <c r="G796" i="1"/>
  <c r="H795" i="1"/>
  <c r="G795" i="1"/>
  <c r="H794" i="1"/>
  <c r="G794" i="1"/>
  <c r="H793" i="1"/>
  <c r="G793" i="1"/>
  <c r="G792" i="1"/>
  <c r="H792" i="1"/>
  <c r="H791" i="1"/>
  <c r="G791" i="1"/>
  <c r="H790" i="1"/>
  <c r="G790" i="1"/>
  <c r="H789" i="1"/>
  <c r="G789" i="1"/>
  <c r="G788" i="1"/>
  <c r="H788" i="1"/>
  <c r="G787" i="1"/>
  <c r="H787" i="1"/>
  <c r="H786" i="1"/>
  <c r="G786" i="1"/>
  <c r="H785" i="1"/>
  <c r="G785" i="1"/>
  <c r="H784" i="1"/>
  <c r="G784" i="1"/>
  <c r="G783" i="1"/>
  <c r="H783" i="1"/>
  <c r="H782" i="1"/>
  <c r="G782" i="1"/>
  <c r="G781" i="1"/>
  <c r="H781" i="1"/>
  <c r="G780" i="1"/>
  <c r="H780" i="1"/>
  <c r="G779" i="1"/>
  <c r="H779" i="1"/>
  <c r="G778" i="1"/>
  <c r="H778" i="1"/>
  <c r="G777" i="1"/>
  <c r="H777" i="1"/>
  <c r="H776" i="1"/>
  <c r="G776" i="1"/>
  <c r="H775" i="1"/>
  <c r="G775" i="1"/>
  <c r="H774" i="1"/>
  <c r="G774" i="1"/>
  <c r="G773" i="1"/>
  <c r="H773" i="1"/>
  <c r="G772" i="1"/>
  <c r="H772" i="1"/>
  <c r="H771" i="1"/>
  <c r="G771" i="1"/>
  <c r="G770" i="1"/>
  <c r="H770" i="1"/>
  <c r="H769" i="1"/>
  <c r="G769" i="1"/>
  <c r="G768" i="1"/>
  <c r="H768" i="1"/>
  <c r="G767" i="1"/>
  <c r="H767" i="1"/>
  <c r="G766" i="1"/>
  <c r="H766" i="1"/>
  <c r="G765" i="1"/>
  <c r="H765" i="1"/>
  <c r="H764" i="1"/>
  <c r="G764" i="1"/>
  <c r="H763" i="1"/>
  <c r="G763" i="1"/>
  <c r="H762" i="1"/>
  <c r="G762" i="1"/>
  <c r="H761" i="1"/>
  <c r="G761" i="1"/>
  <c r="G760" i="1"/>
  <c r="H760" i="1"/>
  <c r="H759" i="1"/>
  <c r="G759" i="1"/>
  <c r="H758" i="1"/>
  <c r="G758" i="1"/>
  <c r="G757" i="1"/>
  <c r="H757" i="1"/>
  <c r="H756" i="1"/>
  <c r="G756" i="1"/>
  <c r="H755" i="1"/>
  <c r="G755" i="1"/>
  <c r="H754" i="1"/>
  <c r="G754" i="1"/>
  <c r="G753" i="1"/>
  <c r="H753" i="1"/>
  <c r="H752" i="1"/>
  <c r="G752" i="1"/>
  <c r="H751" i="1"/>
  <c r="G751" i="1"/>
  <c r="H750" i="1"/>
  <c r="G750" i="1"/>
  <c r="G749" i="1"/>
  <c r="H749" i="1"/>
  <c r="G748" i="1"/>
  <c r="H748" i="1"/>
  <c r="G747" i="1"/>
  <c r="H747" i="1"/>
  <c r="G746" i="1"/>
  <c r="H746" i="1"/>
  <c r="G745" i="1"/>
  <c r="H745" i="1"/>
  <c r="G744" i="1"/>
  <c r="H744" i="1"/>
  <c r="G743" i="1"/>
  <c r="H743" i="1"/>
  <c r="G742" i="1"/>
  <c r="H742" i="1"/>
  <c r="H741" i="1"/>
  <c r="G741" i="1"/>
  <c r="H740" i="1"/>
  <c r="G740" i="1"/>
  <c r="H739" i="1"/>
  <c r="G739" i="1"/>
  <c r="H738" i="1"/>
  <c r="G738" i="1"/>
  <c r="H737" i="1"/>
  <c r="G737" i="1"/>
  <c r="G736" i="1"/>
  <c r="H736" i="1"/>
  <c r="G735" i="1"/>
  <c r="H735" i="1"/>
  <c r="G734" i="1"/>
  <c r="H734" i="1"/>
  <c r="G733" i="1"/>
  <c r="H733" i="1"/>
  <c r="G732" i="1"/>
  <c r="H732" i="1"/>
  <c r="G731" i="1"/>
  <c r="H731" i="1"/>
  <c r="G730" i="1"/>
  <c r="H730" i="1"/>
  <c r="G729" i="1"/>
  <c r="H729" i="1"/>
  <c r="G728" i="1"/>
  <c r="H728" i="1"/>
  <c r="G727" i="1"/>
  <c r="H727" i="1"/>
  <c r="G726" i="1"/>
  <c r="H726" i="1"/>
  <c r="H725" i="1"/>
  <c r="G725" i="1"/>
  <c r="H724" i="1"/>
  <c r="G724" i="1"/>
  <c r="H723" i="1"/>
  <c r="G723" i="1"/>
  <c r="H722" i="1"/>
  <c r="G722" i="1"/>
  <c r="H721" i="1"/>
  <c r="G721" i="1"/>
  <c r="H720" i="1"/>
  <c r="G720" i="1"/>
  <c r="G719" i="1"/>
  <c r="H719" i="1"/>
  <c r="G718" i="1"/>
  <c r="H718" i="1"/>
  <c r="H717" i="1"/>
  <c r="G717" i="1"/>
  <c r="G716" i="1"/>
  <c r="H716" i="1"/>
  <c r="G715" i="1"/>
  <c r="H715" i="1"/>
  <c r="G714" i="1"/>
  <c r="H714" i="1"/>
  <c r="G713" i="1"/>
  <c r="H713" i="1"/>
  <c r="G712" i="1"/>
  <c r="H712" i="1"/>
  <c r="G711" i="1"/>
  <c r="H711" i="1"/>
  <c r="H710" i="1"/>
  <c r="G710" i="1"/>
  <c r="H709" i="1"/>
  <c r="G709" i="1"/>
  <c r="G708" i="1"/>
  <c r="H708" i="1"/>
  <c r="G707" i="1"/>
  <c r="H707" i="1"/>
  <c r="G706" i="1"/>
  <c r="H706" i="1"/>
  <c r="G705" i="1"/>
  <c r="H705" i="1"/>
  <c r="G704" i="1"/>
  <c r="H704" i="1"/>
  <c r="H703" i="1"/>
  <c r="G703" i="1"/>
  <c r="G702" i="1"/>
  <c r="H702" i="1"/>
  <c r="H701" i="1"/>
  <c r="G701" i="1"/>
  <c r="H700" i="1"/>
  <c r="G700" i="1"/>
  <c r="G699" i="1"/>
  <c r="H699" i="1"/>
  <c r="H698" i="1"/>
  <c r="G698" i="1"/>
  <c r="H697" i="1"/>
  <c r="G697" i="1"/>
  <c r="H696" i="1"/>
  <c r="G696" i="1"/>
  <c r="H695" i="1"/>
  <c r="G695" i="1"/>
  <c r="H694" i="1"/>
  <c r="G694" i="1"/>
  <c r="H693" i="1"/>
  <c r="G693" i="1"/>
  <c r="H692" i="1"/>
  <c r="G692" i="1"/>
  <c r="G691" i="1"/>
  <c r="H691" i="1"/>
  <c r="G690" i="1"/>
  <c r="H690" i="1"/>
  <c r="G689" i="1"/>
  <c r="H689" i="1"/>
  <c r="H688" i="1"/>
  <c r="G688" i="1"/>
  <c r="G687" i="1"/>
  <c r="H687" i="1"/>
  <c r="H686" i="1"/>
  <c r="G686" i="1"/>
  <c r="H685" i="1"/>
  <c r="G685" i="1"/>
  <c r="H684" i="1"/>
  <c r="G684" i="1"/>
  <c r="H683" i="1"/>
  <c r="G683" i="1"/>
  <c r="H682" i="1"/>
  <c r="G682" i="1"/>
  <c r="H681" i="1"/>
  <c r="G681" i="1"/>
  <c r="H680" i="1"/>
  <c r="G680" i="1"/>
  <c r="H679" i="1"/>
  <c r="G679" i="1"/>
  <c r="H678" i="1"/>
  <c r="G678" i="1"/>
  <c r="G677" i="1"/>
  <c r="H677" i="1"/>
  <c r="H676" i="1"/>
  <c r="G676" i="1"/>
  <c r="H675" i="1"/>
  <c r="G675" i="1"/>
  <c r="H674" i="1"/>
  <c r="G674" i="1"/>
  <c r="H673" i="1"/>
  <c r="G673" i="1"/>
  <c r="G672" i="1"/>
  <c r="H672" i="1"/>
  <c r="H671" i="1"/>
  <c r="G671" i="1"/>
  <c r="H670" i="1"/>
  <c r="G670" i="1"/>
  <c r="H669" i="1"/>
  <c r="G669" i="1"/>
  <c r="H668" i="1"/>
  <c r="G668" i="1"/>
  <c r="G667" i="1"/>
  <c r="H667" i="1"/>
  <c r="H666" i="1"/>
  <c r="G666" i="1"/>
  <c r="H665" i="1"/>
  <c r="G665" i="1"/>
  <c r="H664" i="1"/>
  <c r="G664" i="1"/>
  <c r="G663" i="1"/>
  <c r="H663" i="1"/>
  <c r="G662" i="1"/>
  <c r="H662" i="1"/>
  <c r="H661" i="1"/>
  <c r="G661" i="1"/>
  <c r="G660" i="1"/>
  <c r="H660" i="1"/>
  <c r="G659" i="1"/>
  <c r="H659" i="1"/>
  <c r="H658" i="1"/>
  <c r="G658" i="1"/>
  <c r="H657" i="1"/>
  <c r="G657" i="1"/>
  <c r="G656" i="1"/>
  <c r="H656" i="1"/>
  <c r="G655" i="1"/>
  <c r="H655" i="1"/>
  <c r="G654" i="1"/>
  <c r="H654" i="1"/>
  <c r="H653" i="1"/>
  <c r="G653" i="1"/>
  <c r="H652" i="1"/>
  <c r="G652" i="1"/>
  <c r="H651" i="1"/>
  <c r="G651" i="1"/>
  <c r="H650" i="1"/>
  <c r="G650" i="1"/>
  <c r="H648" i="1"/>
  <c r="G648" i="1"/>
  <c r="H647" i="1"/>
  <c r="G647" i="1"/>
  <c r="H646" i="1"/>
  <c r="G646" i="1"/>
  <c r="H645" i="1"/>
  <c r="G645" i="1"/>
  <c r="H636" i="1"/>
  <c r="G636" i="1"/>
  <c r="H635" i="1"/>
  <c r="G635" i="1"/>
  <c r="H632" i="1"/>
  <c r="G632" i="1"/>
  <c r="H631" i="1"/>
  <c r="G631" i="1"/>
  <c r="H629" i="1"/>
  <c r="G629" i="1"/>
  <c r="H628" i="1"/>
  <c r="G628" i="1"/>
  <c r="G626" i="1"/>
  <c r="H626" i="1"/>
  <c r="H625" i="1"/>
  <c r="G625" i="1"/>
  <c r="G622" i="1"/>
  <c r="H622" i="1"/>
  <c r="H621" i="1"/>
  <c r="G621" i="1"/>
  <c r="G620" i="1"/>
  <c r="H620" i="1"/>
  <c r="H619" i="1"/>
  <c r="G619" i="1"/>
  <c r="H618" i="1"/>
  <c r="G618" i="1"/>
  <c r="H617" i="1"/>
  <c r="G617" i="1"/>
  <c r="H616" i="1"/>
  <c r="G616" i="1"/>
  <c r="H614" i="1"/>
  <c r="G614" i="1"/>
  <c r="G613" i="1"/>
  <c r="H613" i="1"/>
  <c r="H612" i="1"/>
  <c r="G612" i="1"/>
  <c r="G611" i="1"/>
  <c r="H611" i="1"/>
  <c r="H609" i="1"/>
  <c r="G609" i="1"/>
  <c r="H608" i="1"/>
  <c r="G608" i="1"/>
  <c r="H607" i="1"/>
  <c r="G607" i="1"/>
  <c r="H606" i="1"/>
  <c r="G606" i="1"/>
  <c r="H605" i="1"/>
  <c r="G605" i="1"/>
  <c r="H604" i="1"/>
  <c r="G604" i="1"/>
  <c r="H602" i="1"/>
  <c r="G602" i="1"/>
  <c r="H600" i="1"/>
  <c r="G600" i="1"/>
  <c r="H599" i="1"/>
  <c r="G599" i="1"/>
  <c r="H598" i="1"/>
  <c r="G598" i="1"/>
  <c r="H596" i="1"/>
  <c r="G596" i="1"/>
  <c r="H595" i="1"/>
  <c r="G595" i="1"/>
  <c r="H594" i="1"/>
  <c r="G594" i="1"/>
  <c r="H593" i="1"/>
  <c r="G593" i="1"/>
  <c r="H590" i="1"/>
  <c r="G590" i="1"/>
  <c r="H589" i="1"/>
  <c r="G589" i="1"/>
  <c r="H587" i="1"/>
  <c r="G587" i="1"/>
  <c r="H586" i="1"/>
  <c r="G586" i="1"/>
  <c r="H584" i="1"/>
  <c r="G584" i="1"/>
  <c r="G582" i="1"/>
  <c r="H582" i="1"/>
  <c r="G581" i="1"/>
  <c r="H581" i="1"/>
  <c r="G580" i="1"/>
  <c r="H580" i="1"/>
  <c r="G577" i="1"/>
  <c r="H577" i="1"/>
  <c r="G576" i="1"/>
  <c r="H576" i="1"/>
  <c r="H574" i="1"/>
  <c r="G574" i="1"/>
  <c r="H573" i="1"/>
  <c r="G573" i="1"/>
  <c r="H571" i="1"/>
  <c r="G571" i="1"/>
  <c r="H570" i="1"/>
  <c r="G570" i="1"/>
  <c r="H568" i="1"/>
  <c r="G568" i="1"/>
  <c r="H567" i="1"/>
  <c r="G567" i="1"/>
  <c r="H564" i="1"/>
  <c r="G564" i="1"/>
  <c r="H563" i="1"/>
  <c r="G563" i="1"/>
  <c r="H562" i="1"/>
  <c r="G562" i="1"/>
  <c r="H561" i="1"/>
  <c r="G561" i="1"/>
  <c r="H560" i="1"/>
  <c r="G560" i="1"/>
  <c r="G559" i="1"/>
  <c r="H559" i="1"/>
  <c r="H558" i="1"/>
  <c r="G558" i="1"/>
  <c r="G557" i="1"/>
  <c r="H557" i="1"/>
  <c r="G555" i="1"/>
  <c r="H555" i="1"/>
  <c r="H554" i="1"/>
  <c r="G554" i="1"/>
  <c r="H553" i="1"/>
  <c r="G553" i="1"/>
  <c r="H552" i="1"/>
  <c r="G552" i="1"/>
  <c r="G550" i="1"/>
  <c r="H550" i="1"/>
  <c r="G549" i="1"/>
  <c r="H549" i="1"/>
  <c r="H548" i="1"/>
  <c r="G548" i="1"/>
  <c r="G547" i="1"/>
  <c r="H547" i="1"/>
  <c r="H546" i="1"/>
  <c r="G546" i="1"/>
  <c r="G545" i="1"/>
  <c r="H545" i="1"/>
  <c r="G543" i="1"/>
  <c r="H543" i="1"/>
  <c r="H542" i="1"/>
  <c r="G542" i="1"/>
  <c r="H541" i="1"/>
  <c r="G541" i="1"/>
  <c r="H540" i="1"/>
  <c r="G540" i="1"/>
  <c r="G538" i="1"/>
  <c r="H538" i="1"/>
  <c r="G537" i="1"/>
  <c r="H537" i="1"/>
  <c r="H535" i="1"/>
  <c r="G535" i="1"/>
  <c r="G534" i="1"/>
  <c r="H534" i="1"/>
  <c r="G533" i="1"/>
  <c r="H533" i="1"/>
  <c r="G532" i="1"/>
  <c r="H532" i="1"/>
  <c r="G528" i="1"/>
  <c r="H528" i="1"/>
  <c r="G527" i="1"/>
  <c r="H527" i="1"/>
  <c r="H525" i="1"/>
  <c r="G525" i="1"/>
  <c r="H524" i="1"/>
  <c r="G524" i="1"/>
  <c r="G522" i="1"/>
  <c r="H522" i="1"/>
  <c r="H521" i="1"/>
  <c r="G521" i="1"/>
  <c r="H519" i="1"/>
  <c r="G519" i="1"/>
  <c r="H518" i="1"/>
  <c r="G518" i="1"/>
  <c r="H515" i="1"/>
  <c r="G515" i="1"/>
  <c r="H514" i="1"/>
  <c r="G514" i="1"/>
  <c r="H513" i="1"/>
  <c r="G513" i="1"/>
  <c r="H512" i="1"/>
  <c r="G512" i="1"/>
  <c r="G511" i="1"/>
  <c r="H511" i="1"/>
  <c r="H510" i="1"/>
  <c r="G510" i="1"/>
  <c r="H509" i="1"/>
  <c r="G509" i="1"/>
  <c r="H507" i="1"/>
  <c r="G507" i="1"/>
  <c r="H506" i="1"/>
  <c r="G506" i="1"/>
  <c r="H505" i="1"/>
  <c r="G505" i="1"/>
  <c r="H504" i="1"/>
  <c r="G504" i="1"/>
  <c r="H502" i="1"/>
  <c r="G502" i="1"/>
  <c r="H501" i="1"/>
  <c r="G501" i="1"/>
  <c r="H500" i="1"/>
  <c r="G500" i="1"/>
  <c r="G499" i="1"/>
  <c r="H499" i="1"/>
  <c r="H498" i="1"/>
  <c r="G498" i="1"/>
  <c r="G497" i="1"/>
  <c r="H497" i="1"/>
  <c r="H495" i="1"/>
  <c r="G495" i="1"/>
  <c r="G494" i="1"/>
  <c r="H494" i="1"/>
  <c r="H493" i="1"/>
  <c r="G493" i="1"/>
  <c r="G492" i="1"/>
  <c r="H492" i="1"/>
  <c r="G490" i="1"/>
  <c r="H490" i="1"/>
  <c r="G489" i="1"/>
  <c r="H489" i="1"/>
  <c r="H488" i="1"/>
  <c r="G488" i="1"/>
  <c r="H487" i="1"/>
  <c r="G487" i="1"/>
  <c r="H484" i="1"/>
  <c r="G484" i="1"/>
  <c r="H483" i="1"/>
  <c r="G483" i="1"/>
  <c r="H481" i="1"/>
  <c r="G481" i="1"/>
  <c r="H480" i="1"/>
  <c r="G480" i="1"/>
  <c r="G478" i="1"/>
  <c r="H478" i="1"/>
  <c r="G477" i="1"/>
  <c r="H477" i="1"/>
  <c r="H476" i="1"/>
  <c r="G476" i="1"/>
  <c r="H475" i="1"/>
  <c r="G475" i="1"/>
  <c r="H472" i="1"/>
  <c r="G472" i="1"/>
  <c r="H471" i="1"/>
  <c r="G471" i="1"/>
  <c r="G469" i="1"/>
  <c r="H469" i="1"/>
  <c r="G468" i="1"/>
  <c r="H468" i="1"/>
  <c r="G466" i="1"/>
  <c r="H466" i="1"/>
  <c r="G465" i="1"/>
  <c r="H465" i="1"/>
  <c r="H463" i="1"/>
  <c r="G463" i="1"/>
  <c r="G462" i="1"/>
  <c r="H462" i="1"/>
  <c r="G459" i="1"/>
  <c r="H459" i="1"/>
  <c r="H458" i="1"/>
  <c r="G458" i="1"/>
  <c r="G457" i="1"/>
  <c r="H457" i="1"/>
  <c r="G456" i="1"/>
  <c r="H456" i="1"/>
  <c r="G455" i="1"/>
  <c r="H455" i="1"/>
  <c r="H454" i="1"/>
  <c r="G454" i="1"/>
  <c r="G453" i="1"/>
  <c r="H453" i="1"/>
  <c r="G452" i="1"/>
  <c r="H452" i="1"/>
  <c r="H450" i="1"/>
  <c r="G450" i="1"/>
  <c r="G449" i="1"/>
  <c r="H449" i="1"/>
  <c r="G448" i="1"/>
  <c r="H448" i="1"/>
  <c r="H447" i="1"/>
  <c r="G447" i="1"/>
  <c r="G445" i="1"/>
  <c r="H445" i="1"/>
  <c r="H444" i="1"/>
  <c r="G444" i="1"/>
  <c r="H443" i="1"/>
  <c r="G443" i="1"/>
  <c r="H442" i="1"/>
  <c r="G442" i="1"/>
  <c r="H441" i="1"/>
  <c r="G441" i="1"/>
  <c r="G440" i="1"/>
  <c r="H440" i="1"/>
  <c r="H438" i="1"/>
  <c r="G438" i="1"/>
  <c r="H437" i="1"/>
  <c r="G437" i="1"/>
  <c r="H436" i="1"/>
  <c r="G436" i="1"/>
  <c r="H435" i="1"/>
  <c r="G435" i="1"/>
  <c r="G433" i="1"/>
  <c r="H433" i="1"/>
  <c r="G432" i="1"/>
  <c r="H432" i="1"/>
  <c r="G430" i="1"/>
  <c r="H430" i="1"/>
  <c r="G429" i="1"/>
  <c r="H429" i="1"/>
  <c r="H428" i="1"/>
  <c r="G428" i="1"/>
  <c r="H427" i="1"/>
  <c r="G427" i="1"/>
  <c r="H416" i="1"/>
  <c r="G416" i="1"/>
  <c r="G415" i="1"/>
  <c r="H415" i="1"/>
  <c r="G414" i="1"/>
  <c r="H414" i="1"/>
  <c r="G411" i="1"/>
  <c r="H411" i="1"/>
  <c r="H410" i="1"/>
  <c r="G410" i="1"/>
  <c r="H409" i="1"/>
  <c r="G409" i="1"/>
  <c r="H408" i="1"/>
  <c r="G408" i="1"/>
  <c r="H406" i="1"/>
  <c r="G406" i="1"/>
  <c r="G404" i="1"/>
  <c r="H404" i="1"/>
  <c r="H403" i="1"/>
  <c r="G403" i="1"/>
  <c r="G400" i="1"/>
  <c r="H400" i="1"/>
  <c r="H399" i="1"/>
  <c r="G399" i="1"/>
  <c r="G398" i="1"/>
  <c r="H398" i="1"/>
  <c r="G397" i="1"/>
  <c r="H397" i="1"/>
  <c r="G395" i="1"/>
  <c r="H395" i="1"/>
  <c r="G394" i="1"/>
  <c r="H394" i="1"/>
  <c r="H392" i="1"/>
  <c r="G392" i="1"/>
  <c r="G391" i="1"/>
  <c r="H391" i="1"/>
  <c r="G390" i="1"/>
  <c r="H390" i="1"/>
  <c r="G389" i="1"/>
  <c r="H389" i="1"/>
  <c r="H387" i="1"/>
  <c r="G387" i="1"/>
  <c r="H386" i="1"/>
  <c r="G386" i="1"/>
  <c r="G385" i="1"/>
  <c r="H385" i="1"/>
  <c r="H384" i="1"/>
  <c r="G384" i="1"/>
  <c r="H382" i="1"/>
  <c r="G382" i="1"/>
  <c r="H381" i="1"/>
  <c r="G381" i="1"/>
  <c r="H380" i="1"/>
  <c r="G380" i="1"/>
  <c r="G379" i="1"/>
  <c r="H379" i="1"/>
  <c r="H378" i="1"/>
  <c r="G378" i="1"/>
  <c r="H377" i="1"/>
  <c r="G377" i="1"/>
  <c r="H376" i="1"/>
  <c r="G376" i="1"/>
  <c r="G375" i="1"/>
  <c r="H375" i="1"/>
  <c r="H373" i="1"/>
  <c r="G373" i="1"/>
  <c r="G372" i="1"/>
  <c r="H372" i="1"/>
  <c r="G371" i="1"/>
  <c r="H371" i="1"/>
  <c r="G370" i="1"/>
  <c r="H370" i="1"/>
  <c r="G367" i="1"/>
  <c r="H367" i="1"/>
  <c r="H366" i="1"/>
  <c r="G366" i="1"/>
  <c r="H365" i="1"/>
  <c r="G365" i="1"/>
  <c r="H364" i="1"/>
  <c r="G364" i="1"/>
  <c r="G363" i="1"/>
  <c r="H363" i="1"/>
  <c r="G362" i="1"/>
  <c r="H362" i="1"/>
  <c r="H360" i="1"/>
  <c r="G360" i="1"/>
  <c r="H359" i="1"/>
  <c r="G359" i="1"/>
  <c r="G358" i="1"/>
  <c r="H358" i="1"/>
  <c r="H354" i="1"/>
  <c r="G354" i="1"/>
  <c r="H352" i="1"/>
  <c r="G352" i="1"/>
  <c r="H351" i="1"/>
  <c r="G351" i="1"/>
  <c r="G348" i="1"/>
  <c r="H348" i="1"/>
  <c r="H347" i="1"/>
  <c r="G347" i="1"/>
  <c r="H346" i="1"/>
  <c r="G346" i="1"/>
  <c r="G345" i="1"/>
  <c r="H345" i="1"/>
  <c r="H343" i="1"/>
  <c r="G343" i="1"/>
  <c r="G342" i="1"/>
  <c r="H342" i="1"/>
  <c r="H340" i="1"/>
  <c r="G340" i="1"/>
  <c r="H339" i="1"/>
  <c r="G339" i="1"/>
  <c r="H338" i="1"/>
  <c r="G338" i="1"/>
  <c r="H337" i="1"/>
  <c r="G337" i="1"/>
  <c r="G335" i="1"/>
  <c r="H335" i="1"/>
  <c r="H334" i="1"/>
  <c r="G334" i="1"/>
  <c r="G333" i="1"/>
  <c r="H333" i="1"/>
  <c r="H332" i="1"/>
  <c r="G332" i="1"/>
  <c r="G330" i="1"/>
  <c r="H330" i="1"/>
  <c r="H329" i="1"/>
  <c r="G329" i="1"/>
  <c r="H328" i="1"/>
  <c r="G328" i="1"/>
  <c r="G327" i="1"/>
  <c r="H327" i="1"/>
  <c r="H326" i="1"/>
  <c r="G326" i="1"/>
  <c r="H325" i="1"/>
  <c r="G325" i="1"/>
  <c r="H324" i="1"/>
  <c r="G324" i="1"/>
  <c r="H323" i="1"/>
  <c r="G323" i="1"/>
  <c r="H321" i="1"/>
  <c r="G321" i="1"/>
  <c r="H320" i="1"/>
  <c r="G320" i="1"/>
  <c r="H319" i="1"/>
  <c r="G319" i="1"/>
  <c r="G318" i="1"/>
  <c r="H318" i="1"/>
  <c r="G315" i="1"/>
  <c r="H315" i="1"/>
  <c r="G314" i="1"/>
  <c r="H314" i="1"/>
  <c r="H313" i="1"/>
  <c r="G313" i="1"/>
  <c r="H312" i="1"/>
  <c r="G312" i="1"/>
  <c r="H311" i="1"/>
  <c r="G311" i="1"/>
  <c r="H310" i="1"/>
  <c r="G310" i="1"/>
  <c r="G308" i="1"/>
  <c r="H308" i="1"/>
  <c r="H307" i="1"/>
  <c r="G307" i="1"/>
  <c r="G306" i="1"/>
  <c r="H306" i="1"/>
  <c r="H302" i="1"/>
  <c r="G302" i="1"/>
  <c r="H301" i="1"/>
  <c r="G301" i="1"/>
  <c r="G300" i="1"/>
  <c r="H300" i="1"/>
  <c r="G299" i="1"/>
  <c r="H299" i="1"/>
  <c r="H298" i="1"/>
  <c r="G298" i="1"/>
  <c r="G292" i="1"/>
  <c r="H292" i="1"/>
  <c r="G291" i="1"/>
  <c r="H291" i="1"/>
  <c r="G290" i="1"/>
  <c r="H290" i="1"/>
  <c r="G289" i="1"/>
  <c r="H289" i="1"/>
  <c r="G288" i="1"/>
  <c r="H288" i="1"/>
  <c r="H287" i="1"/>
  <c r="G287" i="1"/>
  <c r="H286" i="1"/>
  <c r="G286" i="1"/>
  <c r="G284" i="1"/>
  <c r="H284" i="1"/>
  <c r="G283" i="1"/>
  <c r="H283" i="1"/>
  <c r="H282" i="1"/>
  <c r="G282" i="1"/>
  <c r="H281" i="1"/>
  <c r="G281" i="1"/>
  <c r="G280" i="1"/>
  <c r="H280" i="1"/>
  <c r="G278" i="1"/>
  <c r="H278" i="1"/>
  <c r="H277" i="1"/>
  <c r="G277" i="1"/>
  <c r="H276" i="1"/>
  <c r="G276" i="1"/>
  <c r="H275" i="1"/>
  <c r="G275" i="1"/>
  <c r="G273" i="1"/>
  <c r="H273" i="1"/>
  <c r="H272" i="1"/>
  <c r="G272" i="1"/>
  <c r="H271" i="1"/>
  <c r="G271" i="1"/>
  <c r="H268" i="1"/>
  <c r="G268" i="1"/>
  <c r="H267" i="1"/>
  <c r="G267" i="1"/>
  <c r="H266" i="1"/>
  <c r="G266" i="1"/>
  <c r="H264" i="1"/>
  <c r="G264" i="1"/>
  <c r="G263" i="1"/>
  <c r="H263" i="1"/>
  <c r="H262" i="1"/>
  <c r="G262" i="1"/>
  <c r="H261" i="1"/>
  <c r="G261" i="1"/>
  <c r="H260" i="1"/>
  <c r="G260" i="1"/>
  <c r="H257" i="1"/>
  <c r="G257" i="1"/>
  <c r="H256" i="1"/>
  <c r="G256" i="1"/>
  <c r="H255" i="1"/>
  <c r="G255" i="1"/>
  <c r="H254" i="1"/>
  <c r="G254" i="1"/>
  <c r="H252" i="1"/>
  <c r="G252" i="1"/>
  <c r="H251" i="1"/>
  <c r="G251" i="1"/>
  <c r="G249" i="1"/>
  <c r="H249" i="1"/>
  <c r="G248" i="1"/>
  <c r="H248" i="1"/>
  <c r="H247" i="1"/>
  <c r="G247" i="1"/>
  <c r="G245" i="1"/>
  <c r="H245" i="1"/>
  <c r="G244" i="1"/>
  <c r="H244" i="1"/>
  <c r="G243" i="1"/>
  <c r="H243" i="1"/>
  <c r="H241" i="1"/>
  <c r="G241" i="1"/>
  <c r="H240" i="1"/>
  <c r="G240" i="1"/>
  <c r="G239" i="1"/>
  <c r="H239" i="1"/>
  <c r="H237" i="1"/>
  <c r="G237" i="1"/>
  <c r="G236" i="1"/>
  <c r="H236" i="1"/>
  <c r="H235" i="1"/>
  <c r="G235" i="1"/>
  <c r="H234" i="1"/>
  <c r="G234" i="1"/>
  <c r="G232" i="1"/>
  <c r="H232" i="1"/>
  <c r="H231" i="1"/>
  <c r="G231" i="1"/>
  <c r="H229" i="1"/>
  <c r="G229" i="1"/>
  <c r="G228" i="1"/>
  <c r="H228" i="1"/>
  <c r="H225" i="1"/>
  <c r="G225" i="1"/>
  <c r="H224" i="1"/>
  <c r="G224" i="1"/>
  <c r="H223" i="1"/>
  <c r="G223" i="1"/>
  <c r="H222" i="1"/>
  <c r="G222" i="1"/>
  <c r="H220" i="1"/>
  <c r="G220" i="1"/>
  <c r="H219" i="1"/>
  <c r="G219" i="1"/>
  <c r="H216" i="1"/>
  <c r="G216" i="1"/>
  <c r="H215" i="1"/>
  <c r="G215" i="1"/>
  <c r="G214" i="1"/>
  <c r="H214" i="1"/>
  <c r="H213" i="1"/>
  <c r="G213" i="1"/>
  <c r="H211" i="1"/>
  <c r="G211" i="1"/>
  <c r="H210" i="1"/>
  <c r="G210" i="1"/>
  <c r="H209" i="1"/>
  <c r="G209" i="1"/>
  <c r="H208" i="1"/>
  <c r="G208" i="1"/>
  <c r="G207" i="1"/>
  <c r="H207" i="1"/>
  <c r="H206" i="1"/>
  <c r="G206" i="1"/>
  <c r="H205" i="1"/>
  <c r="G205" i="1"/>
  <c r="G203" i="1"/>
  <c r="H203" i="1"/>
  <c r="H202" i="1"/>
  <c r="G202" i="1"/>
  <c r="H201" i="1"/>
  <c r="G201" i="1"/>
  <c r="H200" i="1"/>
  <c r="G200" i="1"/>
  <c r="H197" i="1"/>
  <c r="G197" i="1"/>
  <c r="G196" i="1"/>
  <c r="H196" i="1"/>
  <c r="G195" i="1"/>
  <c r="H195" i="1"/>
  <c r="H194" i="1"/>
  <c r="G194" i="1"/>
  <c r="H193" i="1"/>
  <c r="G193" i="1"/>
  <c r="H192" i="1"/>
  <c r="G192" i="1"/>
  <c r="H191" i="1"/>
  <c r="G191" i="1"/>
  <c r="H189" i="1"/>
  <c r="G189" i="1"/>
  <c r="H188" i="1"/>
  <c r="G188" i="1"/>
  <c r="H187" i="1"/>
  <c r="G187" i="1"/>
  <c r="H186" i="1"/>
  <c r="G186" i="1"/>
  <c r="H184" i="1"/>
  <c r="G184" i="1"/>
  <c r="G183" i="1"/>
  <c r="H183" i="1"/>
  <c r="G182" i="1"/>
  <c r="H182" i="1"/>
  <c r="H181" i="1"/>
  <c r="G181" i="1"/>
  <c r="G180" i="1"/>
  <c r="H180" i="1"/>
  <c r="H179" i="1"/>
  <c r="G179" i="1"/>
  <c r="H178" i="1"/>
  <c r="G178" i="1"/>
  <c r="G177" i="1"/>
  <c r="H177" i="1"/>
  <c r="H176" i="1"/>
  <c r="G176" i="1"/>
  <c r="H175" i="1"/>
  <c r="G175" i="1"/>
  <c r="H173" i="1"/>
  <c r="G173" i="1"/>
  <c r="H172" i="1"/>
  <c r="G172" i="1"/>
  <c r="H171" i="1"/>
  <c r="G171" i="1"/>
  <c r="H170" i="1"/>
  <c r="G170" i="1"/>
  <c r="G169" i="1"/>
  <c r="H169" i="1"/>
  <c r="G168" i="1"/>
  <c r="H168" i="1"/>
  <c r="G167" i="1"/>
  <c r="H167" i="1"/>
  <c r="G165" i="1"/>
  <c r="H165" i="1"/>
  <c r="G164" i="1"/>
  <c r="H164" i="1"/>
  <c r="H163" i="1"/>
  <c r="G163" i="1"/>
  <c r="H162" i="1"/>
  <c r="G162" i="1"/>
  <c r="H159" i="1"/>
  <c r="G159" i="1"/>
  <c r="G158" i="1"/>
  <c r="H158" i="1"/>
  <c r="H157" i="1"/>
  <c r="G157" i="1"/>
  <c r="H155" i="1"/>
  <c r="G155" i="1"/>
  <c r="H154" i="1"/>
  <c r="G154" i="1"/>
  <c r="H153" i="1"/>
  <c r="G153" i="1"/>
  <c r="H152" i="1"/>
  <c r="G152" i="1"/>
  <c r="H151" i="1"/>
  <c r="G151" i="1"/>
  <c r="H147" i="1"/>
  <c r="G147" i="1"/>
  <c r="H146" i="1"/>
  <c r="G146" i="1"/>
  <c r="H145" i="1"/>
  <c r="G145" i="1"/>
  <c r="H144" i="1"/>
  <c r="G144" i="1"/>
  <c r="H143" i="1"/>
  <c r="G143" i="1"/>
  <c r="H142" i="1"/>
  <c r="G142" i="1"/>
  <c r="H141" i="1"/>
  <c r="G141" i="1"/>
  <c r="H140" i="1"/>
  <c r="G140" i="1"/>
  <c r="H139" i="1"/>
  <c r="G139" i="1"/>
  <c r="H138" i="1"/>
  <c r="G138" i="1"/>
  <c r="G135" i="1"/>
  <c r="H135" i="1"/>
  <c r="H134" i="1"/>
  <c r="G134" i="1"/>
  <c r="H133" i="1"/>
  <c r="G133" i="1"/>
  <c r="G132" i="1"/>
  <c r="H132" i="1"/>
  <c r="H129" i="1"/>
  <c r="G129" i="1"/>
  <c r="G128" i="1"/>
  <c r="H128" i="1"/>
  <c r="H127" i="1"/>
  <c r="G127" i="1"/>
  <c r="H126" i="1"/>
  <c r="G126" i="1"/>
  <c r="H124" i="1"/>
  <c r="G124" i="1"/>
  <c r="H123" i="1"/>
  <c r="G123" i="1"/>
  <c r="G120" i="1"/>
  <c r="H120" i="1"/>
  <c r="H119" i="1"/>
  <c r="G119" i="1"/>
  <c r="G118" i="1"/>
  <c r="H118" i="1"/>
  <c r="G117" i="1"/>
  <c r="H117" i="1"/>
  <c r="H115" i="1"/>
  <c r="G115" i="1"/>
  <c r="G114" i="1"/>
  <c r="H114" i="1"/>
  <c r="G113" i="1"/>
  <c r="H113" i="1"/>
  <c r="H112" i="1"/>
  <c r="G112" i="1"/>
  <c r="G111" i="1"/>
  <c r="H111" i="1"/>
  <c r="H110" i="1"/>
  <c r="G110" i="1"/>
  <c r="H109" i="1"/>
  <c r="G109" i="1"/>
  <c r="H107" i="1"/>
  <c r="G107" i="1"/>
  <c r="H106" i="1"/>
  <c r="G106" i="1"/>
  <c r="H105" i="1"/>
  <c r="G105" i="1"/>
  <c r="G104" i="1"/>
  <c r="H104" i="1"/>
  <c r="G101" i="1"/>
  <c r="H101" i="1"/>
  <c r="G100" i="1"/>
  <c r="H100" i="1"/>
  <c r="G99" i="1"/>
  <c r="H99" i="1"/>
  <c r="G98" i="1"/>
  <c r="H98" i="1"/>
  <c r="H97" i="1"/>
  <c r="G97" i="1"/>
  <c r="G96" i="1"/>
  <c r="H96" i="1"/>
  <c r="G95" i="1"/>
  <c r="H95" i="1"/>
  <c r="G93" i="1"/>
  <c r="H93" i="1"/>
  <c r="G92" i="1"/>
  <c r="H92" i="1"/>
  <c r="H91" i="1"/>
  <c r="G91" i="1"/>
  <c r="H90" i="1"/>
  <c r="G90" i="1"/>
  <c r="H89" i="1"/>
  <c r="G89" i="1"/>
  <c r="H88" i="1"/>
  <c r="G88" i="1"/>
  <c r="H86" i="1"/>
  <c r="G86" i="1"/>
  <c r="G85" i="1"/>
  <c r="H85" i="1"/>
  <c r="H84" i="1"/>
  <c r="G84" i="1"/>
  <c r="G83" i="1"/>
  <c r="H83" i="1"/>
  <c r="G82" i="1"/>
  <c r="H82" i="1"/>
  <c r="H81" i="1"/>
  <c r="G81" i="1"/>
  <c r="H80" i="1"/>
  <c r="G80" i="1"/>
  <c r="G77" i="1"/>
  <c r="H77" i="1"/>
  <c r="G76" i="1"/>
  <c r="H76" i="1"/>
  <c r="H75" i="1"/>
  <c r="G75" i="1"/>
  <c r="H74" i="1"/>
  <c r="G74" i="1"/>
  <c r="H72" i="1"/>
  <c r="G72" i="1"/>
  <c r="H71" i="1"/>
  <c r="G71" i="1"/>
  <c r="H69" i="1"/>
  <c r="G69" i="1"/>
  <c r="G68" i="1"/>
  <c r="H68" i="1"/>
  <c r="G66" i="1"/>
  <c r="H66" i="1"/>
  <c r="H65" i="1"/>
  <c r="G65" i="1"/>
  <c r="H63" i="1"/>
  <c r="G63" i="1"/>
  <c r="G62" i="1"/>
  <c r="H62" i="1"/>
  <c r="G61" i="1"/>
  <c r="H61" i="1"/>
  <c r="H59" i="1"/>
  <c r="G59" i="1"/>
  <c r="G58" i="1"/>
  <c r="H58" i="1"/>
  <c r="G56" i="1"/>
  <c r="H56" i="1"/>
  <c r="G55" i="1"/>
  <c r="H55" i="1"/>
  <c r="H53" i="1"/>
  <c r="G53" i="1"/>
  <c r="H52" i="1"/>
  <c r="G52" i="1"/>
  <c r="H51" i="1"/>
  <c r="G51" i="1"/>
  <c r="G50" i="1"/>
  <c r="H50" i="1"/>
  <c r="H48" i="1"/>
  <c r="G48" i="1"/>
  <c r="H47" i="1"/>
  <c r="G47" i="1"/>
  <c r="G44" i="1"/>
  <c r="H44" i="1"/>
  <c r="G43" i="1"/>
  <c r="H43" i="1"/>
  <c r="G42" i="1"/>
  <c r="H42" i="1"/>
  <c r="H41" i="1"/>
  <c r="G41" i="1"/>
  <c r="G38" i="1"/>
  <c r="H38" i="1"/>
  <c r="G37" i="1"/>
  <c r="H37" i="1"/>
  <c r="G36" i="1"/>
  <c r="H36" i="1"/>
  <c r="G34" i="1"/>
  <c r="H34" i="1"/>
  <c r="G33" i="1"/>
  <c r="H33" i="1"/>
  <c r="G31" i="1"/>
  <c r="H31" i="1"/>
  <c r="H30" i="1"/>
  <c r="G30" i="1"/>
  <c r="H29" i="1"/>
  <c r="G29" i="1"/>
  <c r="G28" i="1"/>
  <c r="H28" i="1"/>
  <c r="H27" i="1"/>
  <c r="G27" i="1"/>
  <c r="G26" i="1"/>
  <c r="H26" i="1"/>
  <c r="G24" i="1"/>
  <c r="H24" i="1"/>
  <c r="H23" i="1"/>
  <c r="G23" i="1"/>
  <c r="H22" i="1"/>
  <c r="G22" i="1"/>
  <c r="G21" i="1"/>
  <c r="H21" i="1"/>
  <c r="G20" i="1"/>
  <c r="H20" i="1"/>
  <c r="G18" i="1"/>
  <c r="H18" i="1"/>
  <c r="G17" i="1"/>
  <c r="H17" i="1"/>
  <c r="H16" i="1"/>
  <c r="G16" i="1"/>
  <c r="H15" i="1"/>
  <c r="G15" i="1"/>
  <c r="G14" i="1"/>
  <c r="H14" i="1"/>
  <c r="H12" i="1"/>
  <c r="G12" i="1"/>
  <c r="G11" i="1"/>
  <c r="H11" i="1"/>
  <c r="G10" i="1"/>
  <c r="H10" i="1"/>
  <c r="G9" i="1"/>
  <c r="H9" i="1"/>
  <c r="G8" i="1"/>
  <c r="H8" i="1"/>
  <c r="H7" i="1"/>
  <c r="G7" i="1"/>
  <c r="G6" i="1"/>
  <c r="H6" i="1"/>
  <c r="H5" i="1"/>
  <c r="G5" i="1"/>
  <c r="H25" i="3" l="1"/>
  <c r="F219" i="5"/>
  <c r="D1223" i="1"/>
  <c r="H1223" i="1" s="1"/>
  <c r="E339" i="9"/>
  <c r="B339" i="9" s="1"/>
  <c r="H338" i="9"/>
  <c r="E338" i="9" s="1"/>
  <c r="B338" i="9" s="1"/>
  <c r="H24" i="3"/>
  <c r="D176" i="5"/>
  <c r="C1180" i="1" s="1"/>
  <c r="H336" i="9"/>
  <c r="E336" i="9" s="1"/>
  <c r="B336" i="9" s="1"/>
  <c r="F178" i="5"/>
  <c r="D1259" i="1"/>
  <c r="E251" i="5"/>
  <c r="E177" i="5"/>
  <c r="I24" i="3" s="1"/>
  <c r="E337" i="9"/>
  <c r="B337" i="9" s="1"/>
  <c r="E316" i="9"/>
  <c r="B316" i="9" s="1"/>
  <c r="F135" i="5"/>
  <c r="E314" i="9"/>
  <c r="B314" i="9" s="1"/>
  <c r="C1011" i="1"/>
  <c r="D1075" i="1"/>
  <c r="G1075" i="1" s="1"/>
  <c r="E69" i="5"/>
  <c r="E7" i="5"/>
  <c r="E5" i="7"/>
  <c r="D1538" i="1" s="1"/>
  <c r="G1538" i="1" s="1"/>
  <c r="I1542" i="1"/>
  <c r="I1558" i="1"/>
  <c r="I33" i="3"/>
  <c r="G346" i="9"/>
  <c r="E346" i="9" s="1"/>
  <c r="E345" i="9" s="1"/>
  <c r="I10" i="3" s="1"/>
  <c r="D45" i="8"/>
  <c r="C1628" i="1"/>
  <c r="D148" i="1"/>
  <c r="E299" i="4"/>
  <c r="F152" i="4"/>
  <c r="I18" i="3"/>
  <c r="G1681" i="1"/>
  <c r="H1681" i="1"/>
  <c r="C1621" i="1"/>
  <c r="I39" i="3"/>
  <c r="K1481" i="9"/>
  <c r="G344" i="9"/>
  <c r="E344" i="9" s="1"/>
  <c r="B344" i="9" s="1"/>
  <c r="G1583" i="1"/>
  <c r="H1583" i="1"/>
  <c r="G1577" i="1"/>
  <c r="H1577" i="1"/>
  <c r="G1571" i="1"/>
  <c r="H1571" i="1"/>
  <c r="G1555" i="1"/>
  <c r="H1555" i="1"/>
  <c r="H1538" i="1"/>
  <c r="G1526" i="1"/>
  <c r="H1526" i="1"/>
  <c r="G1525" i="1"/>
  <c r="H1525" i="1"/>
  <c r="G1518" i="1"/>
  <c r="H1518" i="1"/>
  <c r="G1514" i="1"/>
  <c r="H1514" i="1"/>
  <c r="G1511" i="1"/>
  <c r="H1511" i="1"/>
  <c r="G1510" i="1"/>
  <c r="H1510" i="1"/>
  <c r="G1503" i="1"/>
  <c r="H1503" i="1"/>
  <c r="G1495" i="1"/>
  <c r="H1495" i="1"/>
  <c r="G1490" i="1"/>
  <c r="H1490" i="1"/>
  <c r="G1486" i="1"/>
  <c r="H1486" i="1"/>
  <c r="G1485" i="1"/>
  <c r="H1485" i="1"/>
  <c r="G1478" i="1"/>
  <c r="H1478" i="1"/>
  <c r="G1471" i="1"/>
  <c r="H1471" i="1"/>
  <c r="G1462" i="1"/>
  <c r="H1462" i="1"/>
  <c r="G1457" i="1"/>
  <c r="H1457" i="1"/>
  <c r="G1450" i="1"/>
  <c r="H1450" i="1"/>
  <c r="G1446" i="1"/>
  <c r="H1446" i="1"/>
  <c r="G1439" i="1"/>
  <c r="H1439" i="1"/>
  <c r="G1435" i="1"/>
  <c r="H1435" i="1"/>
  <c r="G1432" i="1"/>
  <c r="H1432" i="1"/>
  <c r="G1431" i="1"/>
  <c r="H1431" i="1"/>
  <c r="G1424" i="1"/>
  <c r="H1424" i="1"/>
  <c r="G1418" i="1"/>
  <c r="H1418" i="1"/>
  <c r="G1409" i="1"/>
  <c r="H1409" i="1"/>
  <c r="G1406" i="1"/>
  <c r="H1406" i="1"/>
  <c r="G1402" i="1"/>
  <c r="H1402" i="1"/>
  <c r="D1537" i="1"/>
  <c r="I31" i="3"/>
  <c r="E347" i="9"/>
  <c r="B348" i="9"/>
  <c r="F141" i="6"/>
  <c r="C1537" i="1"/>
  <c r="H31" i="3"/>
  <c r="G1401" i="1"/>
  <c r="H1401" i="1"/>
  <c r="H9" i="3"/>
  <c r="G1301" i="1"/>
  <c r="H1301" i="1"/>
  <c r="G1300" i="1"/>
  <c r="H1300" i="1"/>
  <c r="G1295" i="1"/>
  <c r="H1295" i="1"/>
  <c r="G1281" i="1"/>
  <c r="H1281" i="1"/>
  <c r="G1278" i="1"/>
  <c r="H1278" i="1"/>
  <c r="G1268" i="1"/>
  <c r="H1268" i="1"/>
  <c r="G1264" i="1"/>
  <c r="H1264" i="1"/>
  <c r="G1260" i="1"/>
  <c r="H1260" i="1"/>
  <c r="G1259" i="1"/>
  <c r="H1259" i="1"/>
  <c r="G1256" i="1"/>
  <c r="H1256" i="1"/>
  <c r="G1252" i="1"/>
  <c r="H1252" i="1"/>
  <c r="G1241" i="1"/>
  <c r="H1241" i="1"/>
  <c r="G1224" i="1"/>
  <c r="H1224" i="1"/>
  <c r="G1223" i="1"/>
  <c r="G1215" i="1"/>
  <c r="H1215" i="1"/>
  <c r="G1208" i="1"/>
  <c r="H1208" i="1"/>
  <c r="G1207" i="1"/>
  <c r="H1207" i="1"/>
  <c r="G1201" i="1"/>
  <c r="H1201" i="1"/>
  <c r="G1190" i="1"/>
  <c r="H1190" i="1"/>
  <c r="G1185" i="1"/>
  <c r="H1185" i="1"/>
  <c r="G1182" i="1"/>
  <c r="H1182" i="1"/>
  <c r="G1176" i="1"/>
  <c r="H1176" i="1"/>
  <c r="G1170" i="1"/>
  <c r="H1170" i="1"/>
  <c r="G1155" i="1"/>
  <c r="H1155" i="1"/>
  <c r="G1152" i="1"/>
  <c r="H1152" i="1"/>
  <c r="G1148" i="1"/>
  <c r="H1148" i="1"/>
  <c r="G1141" i="1"/>
  <c r="H1141" i="1"/>
  <c r="G1140" i="1"/>
  <c r="H1140" i="1"/>
  <c r="G1132" i="1"/>
  <c r="H1132" i="1"/>
  <c r="G1125" i="1"/>
  <c r="H1125" i="1"/>
  <c r="G1124" i="1"/>
  <c r="H1124" i="1"/>
  <c r="G1112" i="1"/>
  <c r="H1112" i="1"/>
  <c r="G1094" i="1"/>
  <c r="H1094" i="1"/>
  <c r="G1093" i="1"/>
  <c r="H1093" i="1"/>
  <c r="G1087" i="1"/>
  <c r="H1087" i="1"/>
  <c r="G1081" i="1"/>
  <c r="H1081" i="1"/>
  <c r="G1076" i="1"/>
  <c r="H1076" i="1"/>
  <c r="G1068" i="1"/>
  <c r="H1068" i="1"/>
  <c r="G1061" i="1"/>
  <c r="H1061" i="1"/>
  <c r="G1057" i="1"/>
  <c r="H1057" i="1"/>
  <c r="G1050" i="1"/>
  <c r="H1050" i="1"/>
  <c r="G1046" i="1"/>
  <c r="H1046" i="1"/>
  <c r="G1040" i="1"/>
  <c r="H1040" i="1"/>
  <c r="G1034" i="1"/>
  <c r="H1034" i="1"/>
  <c r="G1024" i="1"/>
  <c r="H1024" i="1"/>
  <c r="G1018" i="1"/>
  <c r="H1018" i="1"/>
  <c r="G1017" i="1"/>
  <c r="H1017" i="1"/>
  <c r="G1013" i="1"/>
  <c r="H1013" i="1"/>
  <c r="G649" i="1"/>
  <c r="H649" i="1"/>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F640" i="4"/>
  <c r="C634" i="1"/>
  <c r="G529" i="1"/>
  <c r="H529"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G424" i="1"/>
  <c r="H424" i="1"/>
  <c r="F639" i="4"/>
  <c r="C633" i="1"/>
  <c r="G423" i="1"/>
  <c r="H423" i="1"/>
  <c r="G422" i="1"/>
  <c r="H422" i="1"/>
  <c r="F648" i="4"/>
  <c r="C642" i="1"/>
  <c r="G421" i="1"/>
  <c r="H421" i="1"/>
  <c r="F647" i="4"/>
  <c r="C641" i="1"/>
  <c r="G407" i="1"/>
  <c r="H407" i="1"/>
  <c r="G405" i="1"/>
  <c r="H405" i="1"/>
  <c r="G402" i="1"/>
  <c r="H402" i="1"/>
  <c r="G401" i="1"/>
  <c r="H401" i="1"/>
  <c r="G396" i="1"/>
  <c r="H396" i="1"/>
  <c r="G393" i="1"/>
  <c r="H393" i="1"/>
  <c r="G388" i="1"/>
  <c r="H388" i="1"/>
  <c r="G383" i="1"/>
  <c r="H383" i="1"/>
  <c r="G374" i="1"/>
  <c r="H374" i="1"/>
  <c r="G369" i="1"/>
  <c r="H369" i="1"/>
  <c r="G368" i="1"/>
  <c r="H368" i="1"/>
  <c r="G361" i="1"/>
  <c r="H361" i="1"/>
  <c r="G357" i="1"/>
  <c r="H357" i="1"/>
  <c r="G356" i="1"/>
  <c r="H356" i="1"/>
  <c r="F418" i="4"/>
  <c r="C413" i="1"/>
  <c r="G355" i="1"/>
  <c r="H355" i="1"/>
  <c r="G353" i="1"/>
  <c r="H353" i="1"/>
  <c r="G350" i="1"/>
  <c r="H350" i="1"/>
  <c r="G349" i="1"/>
  <c r="H349" i="1"/>
  <c r="G344" i="1"/>
  <c r="H344" i="1"/>
  <c r="G341" i="1"/>
  <c r="H341" i="1"/>
  <c r="G336" i="1"/>
  <c r="H336" i="1"/>
  <c r="G331" i="1"/>
  <c r="H331" i="1"/>
  <c r="G322" i="1"/>
  <c r="H322" i="1"/>
  <c r="G317" i="1"/>
  <c r="H317" i="1"/>
  <c r="G316" i="1"/>
  <c r="H316" i="1"/>
  <c r="G309" i="1"/>
  <c r="H309" i="1"/>
  <c r="G305" i="1"/>
  <c r="H305" i="1"/>
  <c r="G304" i="1"/>
  <c r="H304" i="1"/>
  <c r="F417" i="4"/>
  <c r="C412"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D301" i="4"/>
  <c r="D423"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E643" i="4"/>
  <c r="D417" i="1"/>
  <c r="F422" i="4"/>
  <c r="D424" i="4"/>
  <c r="D643" i="4"/>
  <c r="C417" i="1"/>
  <c r="C296" i="1"/>
  <c r="G2" i="1"/>
  <c r="H2" i="1"/>
  <c r="E179" i="9"/>
  <c r="B179" i="9" s="1"/>
  <c r="F228" i="9"/>
  <c r="B207" i="9"/>
  <c r="E309" i="9"/>
  <c r="E310" i="9"/>
  <c r="B310" i="9" s="1"/>
  <c r="I1581" i="1"/>
  <c r="I1580" i="1"/>
  <c r="I1579" i="1"/>
  <c r="I1576" i="1"/>
  <c r="I1575" i="1"/>
  <c r="I1573" i="1"/>
  <c r="I1570" i="1"/>
  <c r="I1569" i="1"/>
  <c r="I1568" i="1"/>
  <c r="I1557" i="1"/>
  <c r="I1546" i="1"/>
  <c r="I1545" i="1"/>
  <c r="G343" i="9"/>
  <c r="E343" i="9" s="1"/>
  <c r="B156" i="9"/>
  <c r="G299" i="9" l="1"/>
  <c r="H19" i="9"/>
  <c r="E19" i="9" s="1"/>
  <c r="B19" i="9" s="1"/>
  <c r="F251" i="5"/>
  <c r="D1255" i="1"/>
  <c r="I25" i="3"/>
  <c r="E176" i="5"/>
  <c r="D1181" i="1"/>
  <c r="F177" i="5"/>
  <c r="H1075" i="1"/>
  <c r="F69" i="5"/>
  <c r="I23" i="3"/>
  <c r="D1074" i="1"/>
  <c r="E6" i="5"/>
  <c r="I22" i="3"/>
  <c r="F7" i="5"/>
  <c r="D1012" i="1"/>
  <c r="B346" i="9"/>
  <c r="I40" i="3"/>
  <c r="C1622" i="1"/>
  <c r="H1628" i="1"/>
  <c r="G1628" i="1"/>
  <c r="G148" i="1"/>
  <c r="H148" i="1"/>
  <c r="E300" i="4"/>
  <c r="E301" i="4"/>
  <c r="D297" i="1" s="1"/>
  <c r="E423" i="4"/>
  <c r="D295" i="1"/>
  <c r="F299" i="4"/>
  <c r="H11" i="3"/>
  <c r="G1621" i="1"/>
  <c r="H1621" i="1"/>
  <c r="G1537" i="1"/>
  <c r="H1537" i="1"/>
  <c r="I9" i="3"/>
  <c r="K3" i="9"/>
  <c r="G634" i="1"/>
  <c r="H634" i="1"/>
  <c r="G633" i="1"/>
  <c r="H633" i="1"/>
  <c r="G642" i="1"/>
  <c r="H642" i="1"/>
  <c r="G641" i="1"/>
  <c r="H641" i="1"/>
  <c r="G413" i="1"/>
  <c r="H413" i="1"/>
  <c r="G412" i="1"/>
  <c r="H412" i="1"/>
  <c r="F301" i="4"/>
  <c r="C297" i="1"/>
  <c r="G20" i="9"/>
  <c r="D425" i="4"/>
  <c r="D644" i="4"/>
  <c r="C418" i="1"/>
  <c r="D637" i="1"/>
  <c r="F424" i="4"/>
  <c r="C419" i="1"/>
  <c r="F643" i="4"/>
  <c r="D645" i="4"/>
  <c r="C637" i="1"/>
  <c r="G417" i="1"/>
  <c r="H417" i="1"/>
  <c r="B228" i="9"/>
  <c r="B343" i="9"/>
  <c r="E342" i="9"/>
  <c r="B309" i="9"/>
  <c r="G1255" i="1" l="1"/>
  <c r="H1255" i="1"/>
  <c r="H1181" i="1"/>
  <c r="G1181" i="1"/>
  <c r="D1180" i="1"/>
  <c r="F176" i="5"/>
  <c r="G1074" i="1"/>
  <c r="H1074" i="1"/>
  <c r="H299" i="9"/>
  <c r="E299" i="9" s="1"/>
  <c r="B299" i="9" s="1"/>
  <c r="D1011" i="1"/>
  <c r="F6" i="5"/>
  <c r="G306" i="9"/>
  <c r="E306" i="9" s="1"/>
  <c r="B306" i="9" s="1"/>
  <c r="G1012" i="1"/>
  <c r="H1012" i="1"/>
  <c r="H1622" i="1"/>
  <c r="G1622" i="1"/>
  <c r="F300" i="4"/>
  <c r="D296" i="1"/>
  <c r="E424" i="4"/>
  <c r="D419" i="1" s="1"/>
  <c r="H20" i="9"/>
  <c r="E20" i="9" s="1"/>
  <c r="B20" i="9" s="1"/>
  <c r="E425" i="4"/>
  <c r="E644" i="4"/>
  <c r="D418" i="1"/>
  <c r="F423" i="4"/>
  <c r="G295" i="1"/>
  <c r="H295" i="1"/>
  <c r="N3" i="9"/>
  <c r="I11" i="3"/>
  <c r="G297" i="1"/>
  <c r="H297" i="1"/>
  <c r="C420" i="1"/>
  <c r="D646" i="4"/>
  <c r="D649" i="4" s="1"/>
  <c r="C638" i="1"/>
  <c r="F645" i="4"/>
  <c r="C639" i="1"/>
  <c r="G637" i="1"/>
  <c r="H637" i="1"/>
  <c r="G1180" i="1" l="1"/>
  <c r="H1180" i="1"/>
  <c r="G1011" i="1"/>
  <c r="H1011" i="1"/>
  <c r="H8" i="3"/>
  <c r="M3" i="9" s="1"/>
  <c r="G419" i="1"/>
  <c r="H419" i="1"/>
  <c r="G296" i="1"/>
  <c r="H296" i="1"/>
  <c r="D420" i="1"/>
  <c r="F425" i="4"/>
  <c r="E645" i="4"/>
  <c r="D639" i="1" s="1"/>
  <c r="E646" i="4"/>
  <c r="F646" i="4" s="1"/>
  <c r="D638" i="1"/>
  <c r="F644" i="4"/>
  <c r="G418" i="1"/>
  <c r="H418" i="1"/>
  <c r="D650" i="4"/>
  <c r="C640" i="1"/>
  <c r="F649" i="4"/>
  <c r="C643" i="1"/>
  <c r="H19" i="3"/>
  <c r="G334" i="9" l="1"/>
  <c r="H334" i="9"/>
  <c r="H638" i="1"/>
  <c r="G638" i="1"/>
  <c r="G420" i="1"/>
  <c r="H420" i="1"/>
  <c r="G639" i="1"/>
  <c r="H639" i="1"/>
  <c r="E649" i="4"/>
  <c r="E650" i="4"/>
  <c r="D640" i="1"/>
  <c r="C644" i="1"/>
  <c r="H20" i="3"/>
  <c r="E334" i="9" l="1"/>
  <c r="B334" i="9" s="1"/>
  <c r="G640" i="1"/>
  <c r="H640" i="1"/>
  <c r="I19" i="3"/>
  <c r="D643" i="1"/>
  <c r="G297" i="9"/>
  <c r="E297" i="9" s="1"/>
  <c r="B297" i="9" s="1"/>
  <c r="D644" i="1"/>
  <c r="I20" i="3"/>
  <c r="F650" i="4"/>
  <c r="E298" i="9" l="1"/>
  <c r="I8" i="3" s="1"/>
  <c r="H7" i="3"/>
  <c r="J3" i="9" s="1"/>
  <c r="G644" i="1"/>
  <c r="H644" i="1"/>
  <c r="H643" i="1"/>
  <c r="G643" i="1"/>
  <c r="H22" i="9" l="1"/>
  <c r="G22" i="9"/>
  <c r="H21" i="9"/>
  <c r="G21" i="9"/>
  <c r="M16" i="9"/>
  <c r="G17" i="9"/>
  <c r="G15" i="9"/>
  <c r="J17" i="9"/>
  <c r="H15" i="9"/>
  <c r="L15" i="9"/>
  <c r="H16" i="9"/>
  <c r="G16" i="9"/>
  <c r="L16" i="9"/>
  <c r="I17" i="9"/>
  <c r="H17" i="9"/>
  <c r="M15" i="9"/>
  <c r="K8" i="9"/>
  <c r="K13" i="9"/>
  <c r="I13" i="9"/>
  <c r="K12" i="9"/>
  <c r="J12" i="9"/>
  <c r="I12" i="9"/>
  <c r="K11" i="9"/>
  <c r="J11" i="9"/>
  <c r="I11" i="9"/>
  <c r="K10" i="9"/>
  <c r="J10" i="9"/>
  <c r="K9" i="9"/>
  <c r="J9" i="9"/>
  <c r="I9" i="9"/>
  <c r="J8" i="9"/>
  <c r="I8" i="9"/>
  <c r="K7" i="9"/>
  <c r="J7" i="9"/>
  <c r="I7" i="9"/>
  <c r="K6" i="9"/>
  <c r="J6" i="9"/>
  <c r="I6" i="9"/>
  <c r="K5" i="9"/>
  <c r="J5" i="9"/>
  <c r="I5" i="9"/>
  <c r="J13" i="9"/>
  <c r="G18" i="9"/>
  <c r="H18" i="9"/>
  <c r="E18" i="9" s="1"/>
  <c r="B18" i="9" s="1"/>
  <c r="L293" i="9"/>
  <c r="F293" i="9" s="1"/>
  <c r="B293" i="9" s="1"/>
  <c r="G295" i="9"/>
  <c r="H295" i="9"/>
  <c r="F23" i="9"/>
  <c r="E295" i="9" l="1"/>
  <c r="E23" i="9" s="1"/>
  <c r="I7" i="3" s="1"/>
  <c r="E11" i="9"/>
  <c r="B11" i="9" s="1"/>
  <c r="E12" i="9"/>
  <c r="B12" i="9" s="1"/>
  <c r="E6" i="9"/>
  <c r="B6" i="9" s="1"/>
  <c r="E22" i="9"/>
  <c r="B22" i="9" s="1"/>
  <c r="E21" i="9"/>
  <c r="B21" i="9" s="1"/>
  <c r="E16" i="9"/>
  <c r="F16" i="9"/>
  <c r="E9" i="9"/>
  <c r="B9" i="9" s="1"/>
  <c r="E10" i="9"/>
  <c r="B10" i="9" s="1"/>
  <c r="E5" i="9"/>
  <c r="B5" i="9" s="1"/>
  <c r="E15" i="9"/>
  <c r="F15" i="9"/>
  <c r="E13" i="9"/>
  <c r="B13" i="9" s="1"/>
  <c r="E17" i="9"/>
  <c r="B17" i="9" s="1"/>
  <c r="E8" i="9"/>
  <c r="B8" i="9" s="1"/>
  <c r="E7" i="9"/>
  <c r="B295" i="9"/>
  <c r="B16" i="9" l="1"/>
  <c r="F14" i="9"/>
  <c r="F3" i="9" s="1"/>
  <c r="E14" i="9"/>
  <c r="I13" i="3" s="1"/>
  <c r="B15" i="9"/>
  <c r="B7" i="9"/>
  <c r="E4" i="9"/>
  <c r="E3" i="9" l="1"/>
</calcChain>
</file>

<file path=xl/sharedStrings.xml><?xml version="1.0" encoding="utf-8"?>
<sst xmlns="http://schemas.openxmlformats.org/spreadsheetml/2006/main" count="4733" uniqueCount="3657">
  <si>
    <t>Obveznik:</t>
  </si>
  <si>
    <t>33396 - GRAD PRELOG</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</si>
  <si>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</si>
  <si>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</si>
  <si>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</si>
  <si>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</si>
  <si>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</si>
  <si>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</si>
  <si>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</si>
  <si>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</si>
  <si>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</si>
  <si>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</si>
  <si>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</si>
  <si>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</si>
  <si>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</si>
  <si>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</si>
  <si>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</si>
  <si>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</si>
  <si>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</si>
  <si>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</si>
  <si>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</si>
  <si>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</si>
  <si>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</si>
  <si>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</si>
  <si>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</si>
  <si>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</si>
  <si>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</si>
  <si>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</si>
  <si>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</si>
  <si>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</si>
  <si>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</si>
  <si>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</si>
  <si>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</si>
  <si>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</si>
  <si>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</si>
  <si>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</si>
  <si>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</si>
  <si>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</si>
  <si>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</si>
  <si>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</si>
  <si>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</si>
  <si>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</si>
  <si>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</si>
  <si>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</si>
  <si>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</si>
  <si>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</si>
  <si>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</si>
  <si>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</si>
  <si>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</si>
  <si>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</si>
  <si>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</si>
  <si>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</si>
  <si>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</si>
  <si>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</si>
  <si>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</si>
  <si>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</si>
  <si>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</si>
  <si>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</si>
  <si>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</si>
  <si>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</si>
  <si>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</si>
  <si>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</si>
  <si>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</si>
  <si>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</si>
  <si>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</si>
  <si>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</si>
  <si>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</si>
  <si>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</si>
  <si>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</si>
  <si>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</si>
  <si>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</si>
  <si>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</si>
  <si>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</si>
  <si>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</si>
  <si>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</si>
  <si>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</si>
  <si>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</si>
  <si>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</si>
  <si>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</si>
  <si>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</si>
  <si>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</si>
  <si>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</si>
  <si>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</si>
  <si>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</si>
  <si>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</si>
  <si>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</si>
  <si>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</si>
  <si>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</si>
  <si>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</si>
  <si>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</si>
  <si>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</si>
  <si>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</si>
  <si>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</si>
  <si>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</si>
  <si>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</si>
  <si>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</si>
  <si>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</si>
  <si>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</si>
  <si>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</si>
  <si>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</si>
  <si>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</si>
  <si>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</si>
  <si>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</si>
  <si>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</si>
  <si>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</si>
  <si>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</si>
  <si>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</si>
  <si>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</si>
  <si>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</si>
  <si>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</si>
  <si>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</si>
  <si>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</si>
  <si>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</si>
  <si>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</si>
  <si>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</si>
  <si>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</si>
  <si>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</si>
  <si>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</si>
  <si>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</si>
  <si>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</si>
  <si>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</si>
  <si>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</si>
  <si>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</si>
  <si>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</si>
  <si>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</si>
  <si>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</si>
  <si>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</si>
  <si>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</si>
  <si>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</si>
  <si>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</si>
  <si>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</si>
  <si>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</si>
  <si>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</si>
  <si>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</si>
  <si>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</si>
  <si>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</si>
  <si>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</si>
  <si>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</si>
  <si>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</si>
  <si>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</si>
  <si>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</si>
  <si>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</si>
  <si>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</si>
  <si>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</si>
  <si>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</si>
  <si>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</si>
  <si>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</si>
  <si>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</si>
  <si>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</si>
  <si>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</si>
  <si>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</si>
  <si>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</si>
  <si>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</si>
  <si>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</si>
  <si>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</si>
  <si>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</si>
  <si>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</si>
  <si>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</si>
  <si>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</si>
  <si>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</si>
  <si>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</si>
  <si>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</si>
  <si>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</si>
  <si>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</si>
  <si>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</si>
  <si>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</si>
  <si>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</si>
  <si>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</si>
  <si>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</si>
  <si>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</si>
  <si>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</si>
  <si>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</si>
  <si>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</si>
  <si>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</si>
  <si>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</si>
  <si>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</si>
  <si>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</si>
  <si>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</si>
  <si>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</si>
  <si>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</si>
  <si>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</si>
  <si>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</si>
  <si>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</si>
  <si>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</si>
  <si>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</si>
  <si>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</si>
  <si>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</si>
  <si>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</si>
  <si>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</si>
  <si>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</si>
  <si>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</si>
  <si>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</si>
  <si>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</si>
  <si>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</si>
  <si>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</si>
  <si>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</si>
  <si>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</si>
  <si>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</si>
  <si>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</si>
  <si>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</si>
  <si>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</si>
  <si>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</si>
  <si>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</si>
  <si>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</si>
  <si>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</si>
  <si>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</si>
  <si>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</si>
  <si>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</si>
  <si>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</si>
  <si>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</si>
  <si>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</si>
  <si>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</si>
  <si>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</si>
  <si>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</si>
  <si>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</si>
  <si>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</si>
  <si>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</si>
  <si>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</si>
  <si>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</si>
  <si>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</si>
  <si>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</si>
  <si>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</si>
  <si>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</si>
  <si>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</si>
  <si>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</si>
  <si>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</si>
  <si>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</si>
  <si>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</si>
  <si>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</si>
  <si>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</si>
  <si>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</si>
  <si>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</si>
  <si>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</si>
  <si>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</si>
  <si>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</si>
  <si>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</si>
  <si>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</si>
  <si>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</si>
  <si>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</si>
  <si>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</si>
  <si>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</si>
  <si>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</si>
  <si>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</si>
  <si>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</si>
  <si>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</si>
  <si>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</si>
  <si>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</si>
  <si>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</si>
  <si>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</si>
  <si>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</si>
  <si>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</si>
  <si>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</si>
  <si>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</si>
  <si>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</si>
  <si>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</si>
  <si>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</si>
  <si>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</si>
  <si>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</si>
  <si>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</si>
  <si>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</si>
  <si>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</si>
  <si>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</si>
  <si>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</si>
  <si>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</si>
  <si>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</si>
  <si>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</si>
  <si>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</si>
  <si>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</si>
  <si>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</si>
  <si>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</si>
  <si>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</si>
  <si>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</si>
  <si>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</si>
  <si>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</si>
  <si>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</si>
  <si>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</si>
  <si>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</si>
  <si>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</si>
  <si>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</si>
  <si>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</si>
  <si>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</si>
  <si>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</si>
  <si>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</si>
  <si>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</si>
  <si>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</si>
  <si>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</si>
  <si>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</si>
  <si>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</si>
  <si>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</si>
  <si>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</si>
  <si>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</si>
  <si>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</si>
  <si>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</si>
  <si>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</si>
  <si>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</si>
  <si>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</si>
  <si>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</si>
  <si>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</si>
  <si>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</si>
  <si>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</si>
  <si>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</si>
  <si>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</si>
  <si>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</si>
  <si>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</si>
  <si>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</si>
  <si>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</si>
  <si>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</si>
  <si>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</si>
  <si>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</si>
  <si>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</si>
  <si>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</si>
  <si>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</si>
  <si>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</si>
  <si>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</si>
  <si>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</si>
  <si>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</si>
  <si>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</si>
  <si>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</si>
  <si>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</si>
  <si>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</si>
  <si>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</si>
  <si>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</si>
  <si>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</si>
  <si>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</si>
  <si>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</si>
  <si>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</si>
  <si>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</si>
  <si>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</si>
  <si>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</si>
  <si>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</si>
  <si>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</si>
  <si>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</si>
  <si>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</si>
  <si>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</si>
  <si>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</si>
  <si>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</si>
  <si>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</si>
  <si>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</si>
  <si>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</si>
  <si>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</si>
  <si>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</si>
  <si>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</si>
  <si>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</si>
  <si>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</si>
  <si>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</si>
  <si>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</si>
  <si>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</si>
  <si>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</si>
  <si>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</si>
  <si>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</si>
  <si>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</si>
  <si>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</si>
  <si>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</si>
  <si>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</si>
  <si>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</si>
  <si>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</si>
  <si>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</si>
  <si>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</si>
  <si>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</si>
  <si>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</si>
  <si>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</si>
  <si>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</si>
  <si>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</si>
  <si>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</si>
  <si>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</si>
  <si>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</si>
  <si>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</si>
  <si>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</si>
  <si>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</si>
  <si>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</si>
  <si>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</si>
  <si>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</si>
  <si>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</si>
  <si>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</si>
  <si>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</si>
  <si>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</si>
  <si>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</si>
  <si>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</si>
  <si>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</si>
  <si>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</si>
  <si>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</si>
  <si>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</si>
  <si>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</si>
  <si>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</si>
  <si>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</si>
  <si>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</si>
  <si>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</si>
  <si>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</si>
  <si>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</si>
  <si>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</si>
  <si>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</si>
  <si>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</si>
  <si>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</si>
  <si>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</si>
  <si>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</si>
  <si>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</si>
  <si>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</si>
  <si>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</si>
  <si>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</si>
  <si>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</si>
  <si>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</si>
  <si>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</si>
  <si>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</si>
  <si>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</si>
  <si>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</si>
  <si>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</si>
  <si>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</si>
  <si>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</si>
  <si>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</si>
  <si>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</si>
  <si>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</si>
  <si>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</si>
  <si>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</si>
  <si>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</si>
  <si>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</si>
  <si>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</si>
  <si>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</si>
  <si>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</si>
  <si>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</si>
  <si>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</si>
  <si>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</si>
  <si>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</si>
  <si>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</si>
  <si>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</si>
  <si>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</si>
  <si>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</si>
  <si>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</si>
  <si>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</si>
  <si>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</si>
  <si>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</si>
  <si>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</si>
  <si>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</si>
  <si>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</si>
  <si>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</si>
  <si>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</si>
  <si>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</si>
  <si>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</si>
  <si>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</si>
  <si>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</si>
  <si>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</si>
  <si>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</si>
  <si>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</si>
  <si>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</si>
  <si>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</si>
  <si>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</si>
  <si>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</si>
  <si>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</si>
  <si>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</si>
  <si>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</si>
  <si>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</si>
  <si>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</si>
  <si>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</si>
  <si>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</si>
  <si>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</si>
  <si>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</si>
  <si>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</si>
  <si>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</si>
  <si>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</si>
  <si>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</si>
  <si>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</si>
  <si>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</si>
  <si>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</si>
  <si>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</si>
  <si>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</si>
  <si>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</si>
  <si>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</si>
  <si>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</si>
  <si>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</si>
  <si>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</si>
  <si>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</si>
  <si>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</si>
  <si>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</si>
  <si>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</si>
  <si>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</si>
  <si>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</si>
  <si>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</si>
  <si>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</si>
  <si>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</si>
  <si>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</si>
  <si>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</si>
  <si>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</si>
  <si>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</si>
  <si>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</si>
  <si>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</si>
  <si>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</si>
  <si>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</si>
  <si>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</si>
  <si>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</si>
  <si>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</si>
  <si>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</si>
  <si>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</si>
  <si>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</si>
  <si>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</si>
  <si>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</si>
  <si>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</si>
  <si>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</si>
  <si>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</si>
  <si>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</si>
  <si>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</si>
  <si>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</si>
  <si>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</si>
  <si>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</si>
  <si>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</si>
  <si>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</si>
  <si>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</si>
  <si>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</si>
  <si>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</si>
  <si>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</si>
  <si>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</si>
  <si>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</si>
  <si>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</si>
  <si>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</si>
  <si>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</si>
  <si>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</si>
  <si>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</si>
  <si>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</si>
  <si>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</si>
  <si>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</si>
  <si>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</si>
  <si>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</si>
  <si>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</si>
  <si>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</si>
  <si>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</si>
  <si>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</si>
  <si>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</si>
  <si>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</si>
  <si>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</si>
  <si>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</si>
  <si>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</si>
  <si>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</si>
  <si>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</si>
  <si>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</si>
  <si>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</si>
  <si>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</si>
  <si>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</si>
  <si>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</si>
  <si>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</si>
  <si>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</si>
  <si>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</si>
  <si>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</si>
  <si>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</si>
  <si>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</si>
  <si>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</si>
  <si>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</si>
  <si>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</si>
  <si>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</si>
  <si>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</si>
  <si>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</si>
  <si>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</si>
  <si>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</si>
  <si>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</si>
  <si>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</si>
  <si>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</si>
  <si>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</si>
  <si>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</si>
  <si>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</si>
  <si>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</si>
  <si>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</si>
  <si>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</si>
  <si>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</si>
  <si>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</si>
  <si>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</si>
  <si>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</si>
  <si>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</si>
  <si>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</si>
  <si>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</si>
  <si>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</si>
  <si>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</si>
  <si>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</si>
  <si>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</si>
  <si>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</si>
  <si>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</si>
  <si>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</si>
  <si>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</si>
  <si>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</si>
  <si>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</si>
  <si>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</si>
  <si>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</si>
  <si>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</si>
  <si>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</si>
  <si>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</si>
  <si>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</si>
  <si>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</si>
  <si>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</si>
  <si>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</si>
  <si>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</si>
  <si>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</si>
  <si>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</si>
  <si>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</si>
  <si>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</si>
  <si>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</si>
  <si>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</si>
  <si>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</si>
  <si>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</si>
  <si>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</si>
  <si>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</si>
  <si>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</si>
  <si>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</si>
  <si>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</si>
  <si>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</si>
  <si>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</si>
  <si>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</si>
  <si>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</si>
  <si>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</si>
  <si>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</si>
  <si>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</si>
  <si>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</si>
  <si>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</si>
  <si>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</si>
  <si>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</si>
  <si>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</si>
  <si>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</si>
  <si>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</si>
  <si>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</si>
  <si>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</si>
  <si>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</si>
  <si>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</si>
  <si>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</si>
  <si>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</si>
  <si>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</si>
  <si>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</si>
  <si>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</si>
  <si>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</si>
  <si>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</si>
  <si>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</si>
  <si>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</si>
  <si>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</si>
  <si>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</si>
  <si>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</si>
  <si>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</si>
  <si>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</si>
  <si>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</si>
  <si>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</si>
  <si>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</si>
  <si>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</si>
  <si>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</si>
  <si>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</si>
  <si>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</si>
  <si>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</si>
  <si>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</si>
  <si>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</si>
  <si>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</si>
  <si>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</si>
  <si>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</si>
  <si>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</si>
  <si>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</si>
  <si>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</si>
  <si>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</si>
  <si>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</si>
  <si>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</si>
  <si>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</si>
  <si>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</si>
  <si>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</si>
  <si>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</si>
  <si>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</si>
  <si>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</si>
  <si>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</si>
  <si>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</si>
  <si>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</si>
  <si>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</si>
  <si>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</si>
  <si>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</si>
  <si>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</si>
  <si>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</si>
  <si>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</si>
  <si>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</si>
  <si>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</si>
  <si>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</si>
  <si>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</si>
  <si>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</si>
  <si>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</si>
  <si>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</si>
  <si>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</si>
  <si>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</si>
  <si>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</si>
  <si>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</si>
  <si>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</si>
  <si>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</si>
  <si>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</si>
  <si>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</si>
  <si>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</si>
  <si>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</si>
  <si>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</si>
  <si>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</si>
  <si>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</si>
  <si>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</si>
  <si>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</si>
  <si>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</si>
  <si>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</si>
  <si>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</si>
  <si>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</si>
  <si>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</si>
  <si>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</si>
  <si>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</si>
  <si>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</si>
  <si>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</si>
  <si>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</si>
  <si>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</si>
  <si>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</si>
  <si>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</si>
  <si>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</si>
  <si>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</si>
  <si>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</si>
  <si>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</si>
  <si>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</si>
  <si>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</si>
  <si>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</si>
  <si>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</si>
  <si>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</si>
  <si>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</si>
  <si>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</si>
  <si>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</si>
  <si>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</si>
  <si>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</si>
  <si>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</si>
  <si>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</si>
  <si>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</si>
  <si>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</si>
  <si>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</si>
  <si>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</si>
  <si>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</si>
  <si>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</si>
  <si>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</si>
  <si>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</si>
  <si>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</si>
  <si>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</si>
  <si>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</si>
  <si>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</si>
  <si>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</si>
  <si>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</si>
  <si>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</si>
  <si>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</si>
  <si>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</si>
  <si>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</si>
  <si>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</si>
  <si>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</si>
  <si>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</si>
  <si>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</si>
  <si>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</si>
  <si>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</si>
  <si>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</si>
  <si>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</si>
  <si>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</si>
  <si>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</si>
  <si>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</si>
  <si>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</si>
  <si>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</si>
  <si>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</si>
  <si>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</si>
  <si>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</si>
  <si>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</si>
  <si>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</si>
  <si>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</si>
  <si>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</si>
  <si>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</si>
  <si>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</si>
  <si>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</si>
  <si>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</si>
  <si>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</si>
  <si>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</si>
  <si>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</si>
  <si>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</si>
  <si>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</si>
  <si>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</si>
  <si>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</si>
  <si>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</si>
  <si>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</si>
  <si>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</si>
  <si>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</si>
  <si>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</si>
  <si>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</si>
  <si>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</si>
  <si>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</si>
  <si>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</si>
  <si>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</si>
  <si>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</si>
  <si>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</si>
  <si>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</si>
  <si>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</si>
  <si>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</si>
  <si>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</si>
  <si>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</si>
  <si>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</si>
  <si>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</si>
  <si>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</si>
  <si>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</si>
  <si>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</si>
  <si>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</si>
  <si>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</si>
  <si>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</si>
  <si>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</si>
  <si>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</si>
  <si>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</si>
  <si>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</si>
  <si>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</si>
  <si>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</si>
  <si>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</si>
  <si>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</si>
  <si>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</si>
  <si>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</si>
  <si>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</si>
  <si>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</si>
  <si>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</si>
  <si>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</si>
  <si>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</si>
  <si>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</si>
  <si>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</si>
  <si>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</si>
  <si>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</si>
  <si>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</si>
  <si>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</si>
  <si>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</si>
  <si>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</si>
  <si>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</si>
  <si>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</si>
  <si>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</si>
  <si>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</si>
  <si>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</si>
  <si>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</si>
  <si>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</si>
  <si>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</si>
  <si>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</si>
  <si>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</si>
  <si>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</si>
  <si>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</si>
  <si>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</si>
  <si>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</si>
  <si>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</si>
  <si>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</si>
  <si>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</si>
  <si>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</si>
  <si>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</si>
  <si>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</si>
  <si>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</si>
  <si>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</si>
  <si>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</si>
  <si>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</si>
  <si>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</si>
  <si>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</si>
  <si>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</si>
  <si>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</si>
  <si>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</si>
  <si>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</si>
  <si>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</si>
  <si>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</si>
  <si>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</si>
  <si>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</si>
  <si>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</si>
  <si>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</si>
  <si>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</si>
  <si>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</si>
  <si>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</si>
  <si>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</si>
  <si>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</si>
  <si>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</si>
  <si>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</si>
  <si>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</si>
  <si>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</si>
  <si>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</si>
  <si>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</si>
  <si>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</si>
  <si>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</si>
  <si>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</si>
  <si>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</si>
  <si>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</si>
  <si>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</si>
  <si>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</si>
  <si>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</si>
  <si>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</si>
  <si>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</si>
  <si>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</si>
  <si>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</si>
  <si>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</si>
  <si>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</si>
  <si>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</si>
  <si>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</si>
  <si>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</si>
  <si>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</si>
  <si>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</si>
  <si>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</si>
  <si>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</si>
  <si>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</si>
  <si>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</si>
  <si>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</si>
  <si>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</si>
  <si>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</si>
  <si>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</si>
  <si>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</si>
  <si>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</si>
  <si>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</si>
  <si>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</si>
  <si>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</si>
  <si>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</si>
  <si>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</si>
  <si>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</si>
  <si>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</si>
  <si>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</si>
  <si>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</si>
  <si>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</si>
  <si>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</si>
  <si>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</si>
  <si>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</si>
  <si>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</si>
  <si>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</si>
  <si>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</si>
  <si>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</si>
  <si>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</si>
  <si>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</si>
  <si>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</si>
  <si>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</si>
  <si>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</si>
  <si>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</si>
  <si>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</si>
  <si>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</si>
  <si>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</si>
  <si>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</si>
  <si>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</si>
  <si>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</si>
  <si>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</si>
  <si>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</si>
  <si>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</si>
  <si>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</si>
  <si>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</si>
  <si>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</si>
  <si>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</si>
  <si>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</si>
  <si>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</si>
  <si>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</si>
  <si>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</si>
  <si>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</si>
  <si>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</si>
  <si>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</si>
  <si>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</si>
  <si>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</si>
  <si>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</si>
  <si>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</si>
  <si>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</si>
  <si>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</si>
  <si>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</si>
  <si>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</si>
  <si>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</si>
  <si>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</si>
  <si>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</si>
  <si>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</si>
  <si>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</si>
  <si>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</si>
  <si>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</si>
  <si>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</si>
  <si>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</si>
  <si>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</si>
  <si>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</si>
  <si>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</si>
  <si>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</si>
  <si>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</si>
  <si>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</si>
  <si>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</si>
  <si>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</si>
  <si>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</si>
  <si>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</si>
  <si>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</si>
  <si>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</si>
  <si>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</si>
  <si>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</si>
  <si>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</si>
  <si>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</si>
  <si>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</si>
  <si>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</si>
  <si>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</si>
  <si>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</si>
  <si>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</si>
  <si>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</si>
  <si>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</si>
  <si>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</si>
  <si>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</si>
  <si>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</si>
  <si>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</si>
  <si>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</si>
  <si>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</si>
  <si>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</si>
  <si>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</si>
  <si>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</si>
  <si>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</si>
  <si>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</si>
  <si>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</si>
  <si>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</si>
  <si>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</si>
  <si>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</si>
  <si>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</si>
  <si>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</si>
  <si>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</si>
  <si>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</si>
  <si>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</si>
  <si>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</si>
  <si>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</si>
  <si>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</si>
  <si>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</si>
  <si>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</si>
  <si>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</si>
  <si>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</si>
  <si>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</si>
  <si>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</si>
  <si>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</si>
  <si>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</si>
  <si>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</si>
  <si>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</si>
  <si>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</si>
  <si>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</si>
  <si>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</si>
  <si>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</si>
  <si>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</si>
  <si>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</si>
  <si>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</si>
  <si>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</si>
  <si>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</si>
  <si>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</si>
  <si>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</si>
  <si>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</si>
  <si>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</si>
  <si>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</si>
  <si>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</si>
  <si>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</si>
  <si>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</si>
  <si>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</si>
  <si>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</si>
  <si>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</si>
  <si>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</si>
  <si>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</si>
  <si>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</si>
  <si>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</si>
  <si>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</si>
  <si>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</si>
  <si>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</si>
  <si>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</si>
  <si>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</si>
  <si>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</si>
  <si>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</si>
  <si>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</si>
  <si>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</si>
  <si>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</si>
  <si>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</si>
  <si>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</si>
  <si>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</si>
  <si>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</si>
  <si>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</si>
  <si>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</si>
  <si>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</si>
  <si>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</si>
  <si>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</si>
  <si>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</si>
  <si>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</si>
  <si>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</si>
  <si>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</si>
  <si>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</si>
  <si>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</si>
  <si>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</si>
  <si>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</si>
  <si>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</si>
  <si>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</si>
  <si>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</si>
  <si>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</si>
  <si>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</si>
  <si>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</si>
  <si>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</si>
  <si>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</si>
  <si>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</si>
  <si>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</si>
  <si>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</si>
  <si>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</si>
  <si>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</si>
  <si>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</si>
  <si>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</si>
  <si>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</si>
  <si>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</si>
  <si>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</si>
  <si>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</si>
  <si>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</si>
  <si>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</si>
  <si>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</si>
  <si>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</si>
  <si>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</si>
  <si>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</si>
  <si>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</si>
  <si>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</si>
  <si>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</si>
  <si>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</si>
  <si>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</si>
  <si>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</si>
  <si>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</si>
  <si>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</si>
  <si>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</si>
  <si>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</si>
  <si>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</si>
  <si>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</si>
  <si>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</si>
  <si>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</si>
  <si>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</si>
  <si>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</si>
  <si>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</si>
  <si>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</si>
  <si>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</si>
  <si>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</si>
  <si>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</si>
  <si>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</si>
  <si>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</si>
  <si>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</si>
  <si>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</si>
  <si>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</si>
  <si>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</si>
  <si>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</si>
  <si>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</si>
  <si>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</si>
  <si>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</si>
  <si>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</si>
  <si>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</si>
  <si>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</si>
  <si>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</si>
  <si>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</si>
  <si>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</si>
  <si>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</si>
  <si>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</si>
  <si>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</si>
  <si>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</si>
  <si>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</si>
  <si>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</si>
  <si>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</si>
  <si>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</si>
  <si>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</si>
  <si>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</si>
  <si>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</si>
  <si>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</si>
  <si>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</si>
  <si>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</si>
  <si>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</si>
  <si>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</si>
  <si>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</si>
  <si>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</si>
  <si>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</si>
  <si>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</si>
  <si>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</si>
  <si>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</si>
  <si>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</si>
  <si>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</si>
  <si>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</si>
  <si>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</si>
  <si>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</si>
  <si>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</si>
  <si>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</si>
  <si>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</si>
  <si>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</si>
  <si>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</si>
  <si>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</si>
  <si>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</si>
  <si>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</si>
  <si>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</si>
  <si>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</si>
  <si>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</si>
  <si>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</si>
  <si>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</si>
  <si>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</si>
  <si>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</si>
  <si>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</si>
  <si>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</si>
  <si>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</si>
  <si>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</si>
  <si>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</si>
  <si>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</si>
  <si>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</si>
  <si>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</si>
  <si>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</si>
  <si>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</si>
  <si>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</si>
  <si>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</si>
  <si>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</si>
  <si>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</si>
  <si>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</si>
  <si>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</si>
  <si>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</si>
  <si>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</si>
  <si>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</si>
  <si>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</si>
  <si>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</si>
  <si>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</si>
  <si>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</si>
  <si>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</si>
  <si>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</si>
  <si>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</si>
  <si>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</si>
  <si>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</si>
  <si>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</si>
  <si>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</si>
  <si>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</si>
  <si>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</si>
  <si>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</si>
  <si>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</si>
  <si>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</si>
  <si>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</si>
  <si>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</si>
  <si>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</si>
  <si>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</si>
  <si>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</si>
  <si>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</si>
  <si>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</si>
  <si>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</si>
  <si>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</si>
  <si>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</si>
  <si>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</si>
  <si>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</si>
  <si>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</si>
  <si>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</si>
  <si>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</si>
  <si>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</si>
  <si>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</si>
  <si>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</si>
  <si>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</si>
  <si>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</si>
  <si>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</si>
  <si>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</si>
  <si>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</si>
  <si>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</si>
  <si>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</si>
  <si>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</si>
  <si>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</si>
  <si>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</si>
  <si>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</si>
  <si>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</si>
  <si>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</si>
  <si>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</si>
  <si>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</si>
  <si>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</si>
  <si>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</si>
  <si>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</si>
  <si>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</si>
  <si>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</si>
  <si>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</si>
  <si>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</si>
  <si>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</si>
  <si>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</si>
  <si>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</si>
  <si>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</si>
  <si>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</si>
  <si>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</si>
  <si>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</si>
  <si>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</si>
  <si>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</si>
  <si>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</si>
  <si>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</si>
  <si>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</si>
  <si>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</si>
  <si>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</si>
  <si>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</si>
  <si>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</si>
  <si>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</si>
  <si>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</si>
  <si>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</si>
  <si>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</si>
  <si>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</si>
  <si>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</si>
  <si>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</si>
  <si>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</si>
  <si>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</si>
  <si>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</si>
  <si>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</si>
  <si>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</si>
  <si>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</si>
  <si>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</si>
  <si>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</si>
  <si>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</si>
  <si>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</si>
  <si>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</si>
  <si>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</si>
  <si>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</si>
  <si>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</si>
  <si>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</si>
  <si>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</si>
  <si>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</si>
  <si>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</si>
  <si>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</si>
  <si>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</si>
  <si>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</si>
  <si>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</si>
  <si>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</si>
  <si>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</si>
  <si>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</si>
  <si>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</si>
  <si>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</si>
  <si>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</si>
  <si>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</si>
  <si>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</si>
  <si>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</si>
  <si>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</si>
  <si>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</si>
  <si>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</si>
  <si>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</si>
  <si>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</si>
  <si>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</si>
  <si>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</si>
  <si>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</si>
  <si>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</si>
  <si>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</si>
  <si>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</si>
  <si>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</si>
  <si>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</si>
  <si>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</si>
  <si>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</si>
  <si>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</si>
  <si>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</si>
  <si>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</si>
  <si>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</si>
  <si>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</si>
  <si>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</si>
  <si>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</si>
  <si>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</si>
  <si>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</si>
  <si>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</si>
  <si>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</si>
  <si>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</si>
  <si>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</si>
  <si>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</si>
  <si>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</si>
  <si>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</si>
  <si>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</si>
  <si>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</si>
  <si>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</si>
  <si>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</si>
  <si>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</si>
  <si>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</si>
  <si>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</si>
  <si>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</si>
  <si>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</si>
  <si>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</si>
  <si>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</si>
  <si>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</si>
  <si>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</si>
  <si>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</si>
  <si>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</si>
  <si>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</si>
  <si>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</si>
  <si>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</si>
  <si>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</si>
  <si>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</si>
  <si>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</si>
  <si>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</si>
  <si>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</si>
  <si>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</si>
  <si>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</si>
  <si>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</si>
  <si>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</si>
  <si>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</si>
  <si>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</si>
  <si>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</si>
  <si>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</si>
  <si>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</si>
  <si>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</si>
  <si>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</si>
  <si>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</si>
  <si>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</si>
  <si>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</si>
  <si>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</si>
  <si>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</si>
  <si>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</si>
  <si>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</si>
  <si>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</si>
  <si>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</si>
  <si>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</si>
  <si>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</si>
  <si>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</si>
  <si>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</si>
  <si>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</si>
  <si>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</si>
  <si>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</si>
  <si>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</si>
  <si>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</si>
  <si>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</si>
  <si>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</si>
  <si>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</si>
  <si>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</si>
  <si>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</si>
  <si>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</si>
  <si>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</si>
  <si>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</si>
  <si>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</si>
  <si>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</si>
  <si>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</si>
  <si>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</si>
  <si>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</si>
  <si>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</si>
  <si>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</si>
  <si>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</si>
  <si>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</si>
  <si>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</si>
  <si>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</si>
  <si>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</si>
  <si>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</si>
  <si>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</si>
  <si>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</si>
  <si>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</si>
  <si>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</si>
  <si>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</si>
  <si>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</si>
  <si>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</si>
  <si>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</si>
  <si>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</si>
  <si>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</si>
  <si>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</si>
  <si>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</si>
  <si>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</si>
  <si>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</si>
  <si>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</si>
  <si>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</si>
  <si>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</si>
  <si>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</si>
  <si>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</si>
  <si>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</si>
  <si>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</si>
  <si>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</si>
  <si>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</si>
  <si>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</si>
  <si>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</si>
  <si>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</si>
  <si>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</si>
  <si>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</si>
  <si>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</si>
  <si>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</si>
  <si>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</si>
  <si>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</si>
  <si>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</si>
  <si>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</si>
  <si>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</si>
  <si>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</si>
  <si>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</si>
  <si>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</si>
  <si>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</si>
  <si>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</si>
  <si>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</si>
  <si>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</si>
  <si>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</si>
  <si>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</si>
  <si>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</si>
  <si>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</si>
  <si>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</si>
  <si>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</si>
  <si>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</si>
  <si>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</si>
  <si>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</si>
  <si>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</si>
  <si>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</si>
  <si>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</si>
  <si>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</si>
  <si>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</si>
  <si>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</si>
  <si>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</si>
  <si>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</si>
  <si>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</si>
  <si>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</si>
  <si>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</si>
  <si>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</si>
  <si>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</si>
  <si>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</si>
  <si>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</si>
  <si>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</si>
  <si>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</si>
  <si>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</si>
  <si>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</si>
  <si>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</si>
  <si>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</si>
  <si>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</si>
  <si>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</si>
  <si>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</si>
  <si>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</si>
  <si>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</si>
  <si>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</si>
  <si>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</si>
  <si>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</si>
  <si>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</si>
  <si>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</si>
  <si>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</si>
  <si>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</si>
  <si>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</si>
  <si>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</si>
  <si>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</si>
  <si>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</si>
  <si>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</si>
  <si>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</si>
  <si>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</si>
  <si>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</si>
  <si>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</si>
  <si>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</si>
  <si>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</si>
  <si>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</si>
  <si>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</si>
  <si>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</si>
  <si>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</si>
  <si>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</si>
  <si>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</si>
  <si>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</si>
  <si>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</si>
  <si>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</si>
  <si>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</si>
  <si>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</si>
  <si>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</si>
  <si>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</si>
  <si>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</si>
  <si>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</si>
  <si>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</si>
  <si>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</si>
  <si>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</si>
  <si>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</si>
  <si>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</si>
  <si>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</si>
  <si>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</si>
  <si>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</si>
  <si>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</si>
  <si>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</si>
  <si>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</si>
  <si>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</si>
  <si>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</si>
  <si>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</si>
  <si>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</si>
  <si>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</si>
  <si>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</si>
  <si>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</si>
  <si>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</si>
  <si>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</si>
  <si>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</si>
  <si>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</si>
  <si>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</si>
  <si>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</si>
  <si>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</si>
  <si>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</si>
  <si>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</si>
  <si>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</si>
  <si>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</si>
  <si>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</si>
  <si>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</si>
  <si>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</si>
  <si>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</si>
  <si>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</si>
  <si>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</si>
  <si>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</si>
  <si>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</si>
  <si>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</si>
  <si>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</si>
  <si>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</si>
  <si>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</si>
  <si>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</si>
  <si>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</si>
  <si>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</si>
  <si>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</si>
  <si>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</si>
  <si>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</si>
  <si>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</si>
  <si>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</si>
  <si>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</si>
  <si>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</si>
  <si>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</si>
  <si>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</si>
  <si>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</si>
  <si>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</si>
  <si>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</si>
  <si>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</si>
  <si>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</si>
  <si>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</si>
  <si>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</si>
  <si>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</si>
  <si>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</si>
  <si>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</si>
  <si>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</si>
  <si>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</si>
  <si>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</si>
  <si>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</si>
  <si>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</si>
  <si>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</si>
  <si>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</si>
  <si>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</si>
  <si>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</si>
  <si>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</si>
  <si>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</si>
  <si>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</si>
  <si>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</si>
  <si>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</si>
  <si>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</si>
  <si>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</si>
  <si>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</si>
  <si>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</si>
  <si>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</si>
  <si>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</si>
  <si>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</si>
  <si>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</si>
  <si>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</si>
  <si>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</si>
  <si>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</si>
  <si>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</si>
  <si>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</si>
  <si>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</si>
  <si>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</si>
  <si>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</si>
  <si>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</si>
  <si>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</si>
  <si>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</si>
  <si>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</si>
  <si>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</si>
  <si>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</si>
  <si>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</si>
  <si>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</si>
  <si>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</si>
  <si>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</si>
  <si>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</si>
  <si>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</si>
  <si>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</si>
  <si>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</si>
  <si>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</si>
  <si>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</si>
  <si>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</si>
  <si>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</si>
  <si>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</si>
  <si>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</si>
  <si>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</si>
  <si>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</si>
  <si>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</si>
  <si>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</si>
  <si>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</si>
  <si>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</si>
  <si>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</si>
  <si>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</si>
  <si>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</si>
  <si>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</si>
  <si>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</si>
  <si>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</si>
  <si>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</si>
  <si>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</si>
  <si>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</si>
  <si>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</si>
  <si>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</si>
  <si>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</si>
  <si>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</si>
  <si>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</si>
  <si>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</si>
  <si>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</si>
  <si>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</si>
  <si>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</si>
  <si>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</si>
  <si>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</si>
  <si>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</si>
  <si>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</si>
  <si>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</si>
  <si>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</si>
  <si>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</si>
  <si>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</si>
  <si>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</si>
  <si>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</si>
  <si>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</si>
  <si>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</si>
  <si>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</si>
  <si>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</si>
  <si>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</si>
  <si>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</si>
  <si>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</si>
  <si>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</si>
  <si>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</si>
  <si>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</si>
  <si>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</si>
  <si>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</si>
  <si>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</si>
  <si>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</si>
  <si>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</si>
  <si>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</si>
  <si>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</si>
  <si>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</si>
  <si>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</si>
  <si>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</si>
  <si>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</si>
  <si>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</si>
  <si>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</si>
  <si>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</si>
  <si>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</si>
  <si>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</si>
  <si>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</si>
  <si>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</si>
  <si>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</si>
  <si>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</si>
  <si>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</si>
  <si>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</si>
  <si>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</si>
  <si>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</si>
  <si>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</si>
  <si>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</si>
  <si>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</si>
  <si>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</si>
  <si>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</si>
  <si>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</si>
  <si>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</si>
  <si>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</si>
  <si>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</si>
  <si>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</si>
  <si>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</si>
  <si>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</si>
  <si>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</si>
  <si>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</si>
  <si>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</si>
  <si>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</si>
  <si>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</si>
  <si>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</si>
  <si>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</si>
  <si>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</si>
  <si>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</si>
  <si>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</si>
  <si>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</si>
  <si>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</si>
  <si>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</si>
  <si>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</si>
  <si>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</si>
  <si>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</si>
  <si>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</si>
  <si>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</si>
  <si>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</si>
  <si>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</si>
  <si>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</si>
  <si>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</si>
  <si>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</si>
  <si>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</si>
  <si>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</si>
  <si>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</si>
  <si>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</si>
  <si>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</si>
  <si>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</si>
  <si>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</si>
  <si>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</si>
  <si>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</si>
  <si>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</si>
  <si>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</si>
  <si>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</si>
  <si>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</si>
  <si>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</si>
  <si>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</si>
  <si>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</si>
  <si>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</si>
  <si>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</si>
  <si>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</si>
  <si>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</si>
  <si>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</si>
  <si>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</si>
  <si>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</si>
  <si>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</si>
  <si>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</si>
  <si>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</si>
  <si>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</si>
  <si>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</si>
  <si>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</si>
  <si>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</si>
  <si>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</si>
  <si>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</si>
  <si>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</si>
  <si>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</si>
  <si>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</si>
  <si>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</si>
  <si>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</si>
  <si>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</si>
  <si>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</si>
  <si>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</si>
  <si>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</si>
  <si>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</si>
  <si>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</si>
  <si>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</si>
  <si>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</si>
  <si>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</si>
  <si>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</si>
  <si>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</si>
  <si>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</si>
  <si>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</si>
  <si>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</si>
  <si>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</si>
  <si>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</si>
  <si>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</si>
  <si>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</si>
  <si>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</si>
  <si>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</si>
  <si>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</si>
  <si>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</si>
  <si>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</si>
  <si>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</si>
  <si>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</si>
  <si>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</si>
  <si>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</si>
  <si>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</si>
  <si>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</si>
  <si>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</si>
  <si>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</si>
  <si>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</si>
  <si>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</si>
  <si>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</si>
  <si>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</si>
  <si>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</si>
  <si>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</si>
  <si>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</si>
  <si>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</si>
  <si>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</si>
  <si>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</si>
  <si>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</si>
  <si>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</si>
  <si>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</si>
  <si>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</si>
  <si>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</si>
  <si>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</si>
  <si>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</si>
  <si>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</si>
  <si>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</si>
  <si>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</si>
  <si>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</si>
  <si>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</si>
  <si>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</si>
  <si>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</si>
  <si>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</si>
  <si>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</si>
  <si>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</si>
  <si>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</si>
  <si>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</si>
  <si>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</si>
  <si>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</si>
  <si>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</si>
  <si>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</si>
  <si>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</si>
  <si>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</si>
  <si>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</si>
  <si>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</si>
  <si>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</si>
  <si>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</si>
  <si>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</si>
  <si>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</si>
  <si>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</si>
  <si>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</si>
  <si>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</si>
  <si>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</si>
  <si>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</si>
  <si>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</si>
  <si>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</si>
  <si>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</si>
  <si>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</si>
  <si>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</si>
  <si>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</si>
  <si>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</si>
  <si>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</si>
  <si>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</si>
  <si>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</si>
  <si>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</si>
  <si>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</si>
  <si>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</si>
  <si>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</si>
  <si>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</si>
  <si>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</si>
  <si>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</si>
  <si>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</si>
  <si>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</si>
  <si>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</si>
  <si>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</si>
  <si>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</si>
  <si>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</si>
  <si>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</si>
  <si>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</si>
  <si>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</si>
  <si>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</si>
  <si>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</si>
  <si>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</si>
  <si>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</si>
  <si>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</si>
  <si>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</si>
  <si>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</si>
  <si>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</si>
  <si>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</si>
  <si>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</si>
  <si>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</si>
  <si>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</si>
  <si>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</si>
  <si>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</si>
  <si>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</si>
  <si>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</si>
  <si>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</si>
  <si>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</si>
  <si>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</si>
  <si>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</si>
  <si>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</si>
  <si>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</si>
  <si>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</si>
  <si>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</si>
  <si>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</si>
  <si>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</si>
  <si>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</si>
  <si>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</si>
  <si>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</si>
  <si>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</si>
  <si>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</si>
  <si>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</si>
  <si>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</si>
  <si>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</si>
  <si>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</si>
  <si>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</si>
  <si>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</si>
  <si>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</si>
  <si>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</si>
  <si>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</si>
  <si>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</si>
  <si>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</si>
  <si>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</si>
  <si>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</si>
  <si>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</si>
  <si>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</si>
  <si>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</si>
  <si>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</si>
  <si>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</si>
  <si>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</si>
  <si>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</si>
  <si>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</si>
  <si>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</si>
  <si>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</si>
  <si>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</si>
  <si>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</si>
  <si>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</si>
  <si>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</si>
  <si>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</si>
  <si>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</si>
  <si>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</si>
  <si>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</si>
  <si>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</si>
  <si>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</si>
  <si>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</si>
  <si>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</si>
  <si>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</si>
  <si>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</si>
  <si>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</si>
  <si>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</si>
  <si>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</si>
  <si>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</si>
  <si>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</si>
  <si>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</si>
  <si>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</si>
  <si>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</si>
  <si>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</si>
  <si>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</si>
  <si>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</si>
  <si>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</si>
  <si>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</si>
  <si>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</si>
  <si>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</si>
  <si>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</si>
  <si>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</si>
  <si>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</si>
  <si>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</si>
  <si>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</si>
  <si>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</si>
  <si>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</si>
  <si>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</si>
  <si>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</si>
  <si>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</si>
  <si>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</si>
  <si>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</si>
  <si>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</si>
  <si>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</si>
  <si>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</si>
  <si>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</si>
  <si>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</si>
  <si>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</si>
  <si>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</si>
  <si>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</si>
  <si>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</si>
  <si>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</si>
  <si>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</si>
  <si>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</si>
  <si>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</si>
  <si>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</si>
  <si>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</si>
  <si>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</si>
  <si>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</si>
  <si>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</si>
  <si>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</si>
  <si>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</si>
  <si>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</si>
  <si>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</si>
  <si>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</si>
  <si>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</si>
  <si>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</si>
  <si>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PRELOG</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</si>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</sst>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6" fillId="0" borderId="43" xfId="0" applyFont="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5" fillId="5" borderId="42" xfId="0"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6830731.4900000002</v>
      </c>
      <c r="D2" s="7">
        <f>'PR-RAS'!E6</f>
        <v>8216846.6799999988</v>
      </c>
      <c r="E2" s="7">
        <v>0</v>
      </c>
      <c r="F2" s="7">
        <v>0</v>
      </c>
      <c r="G2" s="8">
        <f t="shared" ref="G2:G274" si="0">(B2/1000)*(C2*1+D2*2)</f>
        <v>23264.424849999999</v>
      </c>
      <c r="H2" s="8">
        <f t="shared" ref="H2:H274" si="1">ABS(C2-ROUND(C2,0))+ABS(D2-ROUND(D2,0))</f>
        <v>0.81000000145286322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3941313.95</v>
      </c>
      <c r="D3" s="2">
        <f>'PR-RAS'!E7</f>
        <v>4390290.9499999993</v>
      </c>
      <c r="E3" s="2">
        <v>0</v>
      </c>
      <c r="F3" s="2">
        <v>0</v>
      </c>
      <c r="G3" s="3">
        <f t="shared" si="0"/>
        <v>25443.791699999994</v>
      </c>
      <c r="H3" s="3">
        <f t="shared" si="1"/>
        <v>0.10000000055879354</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3737168.5700000003</v>
      </c>
      <c r="D4" s="2">
        <f>'PR-RAS'!E8</f>
        <v>4203293.709999999</v>
      </c>
      <c r="E4" s="2">
        <v>0</v>
      </c>
      <c r="F4" s="2">
        <v>0</v>
      </c>
      <c r="G4" s="3">
        <f t="shared" si="0"/>
        <v>36431.267969999994</v>
      </c>
      <c r="H4" s="3">
        <f t="shared" si="1"/>
        <v>0.72000000067055225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3809076.49</v>
      </c>
      <c r="D5" s="2">
        <f>'PR-RAS'!E9</f>
        <v>4349457.93</v>
      </c>
      <c r="E5" s="2">
        <v>0</v>
      </c>
      <c r="F5" s="2">
        <v>0</v>
      </c>
      <c r="G5" s="3">
        <f t="shared" si="0"/>
        <v>50031.969400000002</v>
      </c>
      <c r="H5" s="3">
        <f t="shared" si="1"/>
        <v>0.56000000052154064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229787.98</v>
      </c>
      <c r="D6" s="2">
        <f>'PR-RAS'!E10</f>
        <v>263610.59000000003</v>
      </c>
      <c r="E6" s="2">
        <v>0</v>
      </c>
      <c r="F6" s="2">
        <v>0</v>
      </c>
      <c r="G6" s="3">
        <f t="shared" si="0"/>
        <v>3785.0458000000003</v>
      </c>
      <c r="H6" s="3">
        <f t="shared" si="1"/>
        <v>0.42999999996391125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86193.52</v>
      </c>
      <c r="D7" s="2">
        <f>'PR-RAS'!E11</f>
        <v>103972.76</v>
      </c>
      <c r="E7" s="2">
        <v>0</v>
      </c>
      <c r="F7" s="2">
        <v>0</v>
      </c>
      <c r="G7" s="3">
        <f t="shared" si="0"/>
        <v>1764.8342399999999</v>
      </c>
      <c r="H7" s="3">
        <f t="shared" si="1"/>
        <v>0.72000000000116415</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21252.95</v>
      </c>
      <c r="D8" s="2">
        <f>'PR-RAS'!E12</f>
        <v>24585.49</v>
      </c>
      <c r="E8" s="2">
        <v>0</v>
      </c>
      <c r="F8" s="2">
        <v>0</v>
      </c>
      <c r="G8" s="3">
        <f t="shared" si="0"/>
        <v>492.96751000000006</v>
      </c>
      <c r="H8" s="3">
        <f t="shared" si="1"/>
        <v>0.54000000000087311</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409142.37</v>
      </c>
      <c r="D11" s="2">
        <f>'PR-RAS'!E15</f>
        <v>538333.06000000006</v>
      </c>
      <c r="E11" s="2">
        <v>0</v>
      </c>
      <c r="F11" s="2">
        <v>0</v>
      </c>
      <c r="G11" s="3">
        <f t="shared" si="0"/>
        <v>14858.084900000002</v>
      </c>
      <c r="H11" s="3">
        <f t="shared" si="1"/>
        <v>0.43000000005122274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152633.23000000001</v>
      </c>
      <c r="D19" s="2">
        <f>'PR-RAS'!E23</f>
        <v>146523.45000000001</v>
      </c>
      <c r="E19" s="2">
        <v>0</v>
      </c>
      <c r="F19" s="2">
        <v>0</v>
      </c>
      <c r="G19" s="3">
        <f t="shared" si="0"/>
        <v>8022.2423399999998</v>
      </c>
      <c r="H19" s="3">
        <f t="shared" si="1"/>
        <v>0.68000000002211891</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11856.53</v>
      </c>
      <c r="D20" s="2">
        <f>'PR-RAS'!E24</f>
        <v>9704.42</v>
      </c>
      <c r="E20" s="2">
        <v>0</v>
      </c>
      <c r="F20" s="2">
        <v>0</v>
      </c>
      <c r="G20" s="3">
        <f t="shared" si="0"/>
        <v>594.04203000000007</v>
      </c>
      <c r="H20" s="3">
        <f t="shared" si="1"/>
        <v>0.88999999999941792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140776.70000000001</v>
      </c>
      <c r="D23" s="2">
        <f>'PR-RAS'!E27</f>
        <v>134697.60999999999</v>
      </c>
      <c r="E23" s="2">
        <v>0</v>
      </c>
      <c r="F23" s="2">
        <v>0</v>
      </c>
      <c r="G23" s="3">
        <f t="shared" si="0"/>
        <v>9023.7822399999986</v>
      </c>
      <c r="H23" s="3">
        <f t="shared" si="1"/>
        <v>0.69000000000232831</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2121.42</v>
      </c>
      <c r="E24" s="2">
        <v>0</v>
      </c>
      <c r="F24" s="2">
        <v>0</v>
      </c>
      <c r="G24" s="3">
        <f t="shared" si="0"/>
        <v>97.585319999999996</v>
      </c>
      <c r="H24" s="3">
        <f t="shared" si="1"/>
        <v>0.42000000000007276</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51512.15</v>
      </c>
      <c r="D25" s="2">
        <f>'PR-RAS'!E29</f>
        <v>40473.79</v>
      </c>
      <c r="E25" s="2">
        <v>0</v>
      </c>
      <c r="F25" s="2">
        <v>0</v>
      </c>
      <c r="G25" s="3">
        <f t="shared" si="0"/>
        <v>3179.0335200000004</v>
      </c>
      <c r="H25" s="3">
        <f t="shared" si="1"/>
        <v>0.36000000000058208</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51512.15</v>
      </c>
      <c r="D27" s="2">
        <f>'PR-RAS'!E31</f>
        <v>40473.79</v>
      </c>
      <c r="E27" s="2">
        <v>0</v>
      </c>
      <c r="F27" s="2">
        <v>0</v>
      </c>
      <c r="G27" s="3">
        <f t="shared" si="0"/>
        <v>3443.95298</v>
      </c>
      <c r="H27" s="3">
        <f t="shared" si="1"/>
        <v>0.36000000000058208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1579727.18</v>
      </c>
      <c r="D45" s="2">
        <f>'PR-RAS'!E49</f>
        <v>2031673.8900000001</v>
      </c>
      <c r="E45" s="2">
        <v>0</v>
      </c>
      <c r="F45" s="2">
        <v>0</v>
      </c>
      <c r="G45" s="3">
        <f t="shared" si="0"/>
        <v>248295.29823999997</v>
      </c>
      <c r="H45" s="3">
        <f t="shared" si="1"/>
        <v>0.28999999980442226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78800.94</v>
      </c>
      <c r="D49" s="2">
        <f>'PR-RAS'!E53</f>
        <v>62969.41</v>
      </c>
      <c r="E49" s="2">
        <v>0</v>
      </c>
      <c r="F49" s="2">
        <v>0</v>
      </c>
      <c r="G49" s="3">
        <f t="shared" si="0"/>
        <v>9827.5084800000004</v>
      </c>
      <c r="H49" s="3">
        <f t="shared" si="1"/>
        <v>0.47000000000116415</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39800.94</v>
      </c>
      <c r="D52" s="2">
        <f>'PR-RAS'!E56</f>
        <v>41969.41</v>
      </c>
      <c r="E52" s="2">
        <v>0</v>
      </c>
      <c r="F52" s="2">
        <v>0</v>
      </c>
      <c r="G52" s="3">
        <f t="shared" si="0"/>
        <v>6310.7277599999998</v>
      </c>
      <c r="H52" s="3">
        <f t="shared" si="1"/>
        <v>0.47000000000116415</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39000</v>
      </c>
      <c r="D53" s="2">
        <f>'PR-RAS'!E57</f>
        <v>21000</v>
      </c>
      <c r="E53" s="2">
        <v>0</v>
      </c>
      <c r="F53" s="2">
        <v>0</v>
      </c>
      <c r="G53" s="3">
        <f t="shared" si="0"/>
        <v>4212</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1245956.08</v>
      </c>
      <c r="D54" s="2">
        <f>'PR-RAS'!E58</f>
        <v>882917.17</v>
      </c>
      <c r="E54" s="2">
        <v>0</v>
      </c>
      <c r="F54" s="2">
        <v>0</v>
      </c>
      <c r="G54" s="3">
        <f t="shared" si="0"/>
        <v>159624.89225999999</v>
      </c>
      <c r="H54" s="3">
        <f t="shared" si="1"/>
        <v>0.25000000011641532</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831738.19</v>
      </c>
      <c r="D55" s="2">
        <f>'PR-RAS'!E59</f>
        <v>571035.92000000004</v>
      </c>
      <c r="E55" s="2">
        <v>0</v>
      </c>
      <c r="F55" s="2">
        <v>0</v>
      </c>
      <c r="G55" s="3">
        <f t="shared" si="0"/>
        <v>106585.74162</v>
      </c>
      <c r="H55" s="3">
        <f t="shared" si="1"/>
        <v>0.26999999990221113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414217.89</v>
      </c>
      <c r="D56" s="2">
        <f>'PR-RAS'!E60</f>
        <v>311881.25</v>
      </c>
      <c r="E56" s="2">
        <v>0</v>
      </c>
      <c r="F56" s="2">
        <v>0</v>
      </c>
      <c r="G56" s="3">
        <f t="shared" si="0"/>
        <v>57088.921450000002</v>
      </c>
      <c r="H56" s="3">
        <f t="shared" si="1"/>
        <v>0.35999999998603016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44195.229999999996</v>
      </c>
      <c r="D57" s="2">
        <f>'PR-RAS'!E61</f>
        <v>927618.17</v>
      </c>
      <c r="E57" s="2">
        <v>0</v>
      </c>
      <c r="F57" s="2">
        <v>0</v>
      </c>
      <c r="G57" s="3">
        <f t="shared" si="0"/>
        <v>106368.16792000001</v>
      </c>
      <c r="H57" s="3">
        <f t="shared" si="1"/>
        <v>0.40000000003783498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14195.23</v>
      </c>
      <c r="D58" s="2">
        <f>'PR-RAS'!E62</f>
        <v>6604.3</v>
      </c>
      <c r="E58" s="2">
        <v>0</v>
      </c>
      <c r="F58" s="2">
        <v>0</v>
      </c>
      <c r="G58" s="3">
        <f t="shared" si="0"/>
        <v>1562.0183100000002</v>
      </c>
      <c r="H58" s="3">
        <f t="shared" si="1"/>
        <v>0.52999999999974534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30000</v>
      </c>
      <c r="D59" s="2">
        <f>'PR-RAS'!E63</f>
        <v>921013.87</v>
      </c>
      <c r="E59" s="2">
        <v>0</v>
      </c>
      <c r="F59" s="2">
        <v>0</v>
      </c>
      <c r="G59" s="3">
        <f t="shared" si="0"/>
        <v>108577.60892</v>
      </c>
      <c r="H59" s="3">
        <f t="shared" si="1"/>
        <v>0.13000000000465661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210774.93</v>
      </c>
      <c r="D70" s="2">
        <f>'PR-RAS'!E74</f>
        <v>158169.14000000001</v>
      </c>
      <c r="E70" s="2">
        <v>0</v>
      </c>
      <c r="F70" s="2">
        <v>0</v>
      </c>
      <c r="G70" s="3">
        <f t="shared" si="0"/>
        <v>36370.81149</v>
      </c>
      <c r="H70" s="3">
        <f t="shared" si="1"/>
        <v>0.21000000002095476</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210774.93</v>
      </c>
      <c r="D71" s="2">
        <f>'PR-RAS'!E75</f>
        <v>158169.14000000001</v>
      </c>
      <c r="E71" s="2">
        <v>0</v>
      </c>
      <c r="F71" s="2">
        <v>0</v>
      </c>
      <c r="G71" s="3">
        <f t="shared" si="0"/>
        <v>36897.924700000003</v>
      </c>
      <c r="H71" s="3">
        <f t="shared" si="1"/>
        <v>0.21000000002095476</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455411.63</v>
      </c>
      <c r="D78" s="2">
        <f>'PR-RAS'!E82</f>
        <v>485865.96</v>
      </c>
      <c r="E78" s="2">
        <v>0</v>
      </c>
      <c r="F78" s="2">
        <v>0</v>
      </c>
      <c r="G78" s="3">
        <f t="shared" si="0"/>
        <v>109890.05335</v>
      </c>
      <c r="H78" s="3">
        <f t="shared" si="1"/>
        <v>0.40999999997438863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82804.709999999992</v>
      </c>
      <c r="D79" s="2">
        <f>'PR-RAS'!E83</f>
        <v>84540.26</v>
      </c>
      <c r="E79" s="2">
        <v>0</v>
      </c>
      <c r="F79" s="2">
        <v>0</v>
      </c>
      <c r="G79" s="3">
        <f t="shared" si="0"/>
        <v>19647.047939999997</v>
      </c>
      <c r="H79" s="3">
        <f t="shared" si="1"/>
        <v>0.55000000000291038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18.98</v>
      </c>
      <c r="D81" s="2">
        <f>'PR-RAS'!E85</f>
        <v>6.91</v>
      </c>
      <c r="E81" s="2">
        <v>0</v>
      </c>
      <c r="F81" s="2">
        <v>0</v>
      </c>
      <c r="G81" s="3">
        <f t="shared" si="0"/>
        <v>2.6239999999999997</v>
      </c>
      <c r="H81" s="3">
        <f t="shared" si="1"/>
        <v>0.10999999999999943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887.2</v>
      </c>
      <c r="D82" s="2">
        <f>'PR-RAS'!E86</f>
        <v>1672.03</v>
      </c>
      <c r="E82" s="2">
        <v>0</v>
      </c>
      <c r="F82" s="2">
        <v>0</v>
      </c>
      <c r="G82" s="3">
        <f t="shared" si="0"/>
        <v>342.73206000000005</v>
      </c>
      <c r="H82" s="3">
        <f t="shared" si="1"/>
        <v>0.23000000000001819</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79200</v>
      </c>
      <c r="D85" s="2">
        <f>'PR-RAS'!E89</f>
        <v>80785.17</v>
      </c>
      <c r="E85" s="2">
        <v>0</v>
      </c>
      <c r="F85" s="2">
        <v>0</v>
      </c>
      <c r="G85" s="3">
        <f t="shared" si="0"/>
        <v>20224.708560000003</v>
      </c>
      <c r="H85" s="3">
        <f t="shared" si="1"/>
        <v>0.16999999999825377</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2698.53</v>
      </c>
      <c r="D86" s="2">
        <f>'PR-RAS'!E90</f>
        <v>2076.15</v>
      </c>
      <c r="E86" s="2">
        <v>0</v>
      </c>
      <c r="F86" s="2">
        <v>0</v>
      </c>
      <c r="G86" s="3">
        <f t="shared" si="0"/>
        <v>582.32055000000003</v>
      </c>
      <c r="H86" s="3">
        <f t="shared" si="1"/>
        <v>0.61999999999989086</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372606.92000000004</v>
      </c>
      <c r="D87" s="2">
        <f>'PR-RAS'!E91</f>
        <v>401325.7</v>
      </c>
      <c r="E87" s="2">
        <v>0</v>
      </c>
      <c r="F87" s="2">
        <v>0</v>
      </c>
      <c r="G87" s="3">
        <f t="shared" si="0"/>
        <v>101072.21552</v>
      </c>
      <c r="H87" s="3">
        <f t="shared" si="1"/>
        <v>0.37999999994644895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13760</v>
      </c>
      <c r="D88" s="2">
        <f>'PR-RAS'!E92</f>
        <v>59154.21</v>
      </c>
      <c r="E88" s="2">
        <v>0</v>
      </c>
      <c r="F88" s="2">
        <v>0</v>
      </c>
      <c r="G88" s="3">
        <f t="shared" si="0"/>
        <v>11489.952539999998</v>
      </c>
      <c r="H88" s="3">
        <f t="shared" si="1"/>
        <v>0.20999999999912689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76877.52</v>
      </c>
      <c r="D89" s="2">
        <f>'PR-RAS'!E93</f>
        <v>114799.83</v>
      </c>
      <c r="E89" s="2">
        <v>0</v>
      </c>
      <c r="F89" s="2">
        <v>0</v>
      </c>
      <c r="G89" s="3">
        <f t="shared" si="0"/>
        <v>26969.991839999999</v>
      </c>
      <c r="H89" s="3">
        <f t="shared" si="1"/>
        <v>0.64999999999417923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264495.7</v>
      </c>
      <c r="D90" s="2">
        <f>'PR-RAS'!E94</f>
        <v>213778.23</v>
      </c>
      <c r="E90" s="2">
        <v>0</v>
      </c>
      <c r="F90" s="2">
        <v>0</v>
      </c>
      <c r="G90" s="3">
        <f t="shared" si="0"/>
        <v>61592.642240000001</v>
      </c>
      <c r="H90" s="3">
        <f t="shared" si="1"/>
        <v>0.52999999999883585</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17473.7</v>
      </c>
      <c r="D93" s="2">
        <f>'PR-RAS'!E97</f>
        <v>13593.43</v>
      </c>
      <c r="E93" s="2">
        <v>0</v>
      </c>
      <c r="F93" s="2">
        <v>0</v>
      </c>
      <c r="G93" s="3">
        <f t="shared" si="0"/>
        <v>4108.7715199999993</v>
      </c>
      <c r="H93" s="3">
        <f t="shared" si="1"/>
        <v>0.72999999999956344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822314.24</v>
      </c>
      <c r="D102" s="2">
        <f>'PR-RAS'!E106</f>
        <v>1168983.98</v>
      </c>
      <c r="E102" s="2">
        <v>0</v>
      </c>
      <c r="F102" s="2">
        <v>0</v>
      </c>
      <c r="G102" s="3">
        <f t="shared" si="0"/>
        <v>319188.50220000005</v>
      </c>
      <c r="H102" s="3">
        <f t="shared" si="1"/>
        <v>0.26000000000931323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11380.71</v>
      </c>
      <c r="D103" s="2">
        <f>'PR-RAS'!E107</f>
        <v>10979.54</v>
      </c>
      <c r="E103" s="2">
        <v>0</v>
      </c>
      <c r="F103" s="2">
        <v>0</v>
      </c>
      <c r="G103" s="3">
        <f t="shared" si="0"/>
        <v>3400.6585799999998</v>
      </c>
      <c r="H103" s="3">
        <f t="shared" si="1"/>
        <v>0.75</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1965.17</v>
      </c>
      <c r="D105" s="2">
        <f>'PR-RAS'!E109</f>
        <v>1263.44</v>
      </c>
      <c r="E105" s="2">
        <v>0</v>
      </c>
      <c r="F105" s="2">
        <v>0</v>
      </c>
      <c r="G105" s="3">
        <f t="shared" si="0"/>
        <v>467.17320000000001</v>
      </c>
      <c r="H105" s="3">
        <f t="shared" si="1"/>
        <v>0.61000000000012733</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4670</v>
      </c>
      <c r="D106" s="2">
        <f>'PR-RAS'!E110</f>
        <v>4466.8900000000003</v>
      </c>
      <c r="E106" s="2">
        <v>0</v>
      </c>
      <c r="F106" s="2">
        <v>0</v>
      </c>
      <c r="G106" s="3">
        <f t="shared" si="0"/>
        <v>1428.3969</v>
      </c>
      <c r="H106" s="3">
        <f t="shared" si="1"/>
        <v>0.10999999999967258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4745.54</v>
      </c>
      <c r="D107" s="2">
        <f>'PR-RAS'!E111</f>
        <v>5249.21</v>
      </c>
      <c r="E107" s="2">
        <v>0</v>
      </c>
      <c r="F107" s="2">
        <v>0</v>
      </c>
      <c r="G107" s="3">
        <f t="shared" si="0"/>
        <v>1615.8597599999998</v>
      </c>
      <c r="H107" s="3">
        <f t="shared" si="1"/>
        <v>0.67000000000007276</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112776.25</v>
      </c>
      <c r="D108" s="2">
        <f>'PR-RAS'!E112</f>
        <v>159382.32999999999</v>
      </c>
      <c r="E108" s="2">
        <v>0</v>
      </c>
      <c r="F108" s="2">
        <v>0</v>
      </c>
      <c r="G108" s="3">
        <f t="shared" si="0"/>
        <v>46174.877369999995</v>
      </c>
      <c r="H108" s="3">
        <f t="shared" si="1"/>
        <v>0.57999999998719431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3975.17</v>
      </c>
      <c r="D110" s="2">
        <f>'PR-RAS'!E114</f>
        <v>1736.83</v>
      </c>
      <c r="E110" s="2">
        <v>0</v>
      </c>
      <c r="F110" s="2">
        <v>0</v>
      </c>
      <c r="G110" s="3">
        <f t="shared" si="0"/>
        <v>811.92246999999998</v>
      </c>
      <c r="H110" s="3">
        <f t="shared" si="1"/>
        <v>0.34000000000014552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449.2</v>
      </c>
      <c r="D111" s="2">
        <f>'PR-RAS'!E115</f>
        <v>60.66</v>
      </c>
      <c r="E111" s="2">
        <v>0</v>
      </c>
      <c r="F111" s="2">
        <v>0</v>
      </c>
      <c r="G111" s="3">
        <f t="shared" si="0"/>
        <v>62.757199999999997</v>
      </c>
      <c r="H111" s="3">
        <f t="shared" si="1"/>
        <v>0.53999999999999204</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9095.2900000000009</v>
      </c>
      <c r="D112" s="2">
        <f>'PR-RAS'!E116</f>
        <v>18377.13</v>
      </c>
      <c r="E112" s="2">
        <v>0</v>
      </c>
      <c r="F112" s="2">
        <v>0</v>
      </c>
      <c r="G112" s="3">
        <f t="shared" si="0"/>
        <v>5089.3000500000007</v>
      </c>
      <c r="H112" s="3">
        <f t="shared" si="1"/>
        <v>0.42000000000189175</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99256.59</v>
      </c>
      <c r="D113" s="2">
        <f>'PR-RAS'!E117</f>
        <v>139207.71</v>
      </c>
      <c r="E113" s="2">
        <v>0</v>
      </c>
      <c r="F113" s="2">
        <v>0</v>
      </c>
      <c r="G113" s="3">
        <f t="shared" si="0"/>
        <v>42299.265120000004</v>
      </c>
      <c r="H113" s="3">
        <f t="shared" si="1"/>
        <v>0.70000000001164153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698157.28</v>
      </c>
      <c r="D116" s="2">
        <f>'PR-RAS'!E120</f>
        <v>998622.11</v>
      </c>
      <c r="E116" s="2">
        <v>0</v>
      </c>
      <c r="F116" s="2">
        <v>0</v>
      </c>
      <c r="G116" s="3">
        <f t="shared" si="0"/>
        <v>309971.17249999999</v>
      </c>
      <c r="H116" s="3">
        <f t="shared" si="1"/>
        <v>0.39000000001396984</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78739.91</v>
      </c>
      <c r="D117" s="2">
        <f>'PR-RAS'!E121</f>
        <v>327202.27</v>
      </c>
      <c r="E117" s="2">
        <v>0</v>
      </c>
      <c r="F117" s="2">
        <v>0</v>
      </c>
      <c r="G117" s="3">
        <f t="shared" si="0"/>
        <v>85044.756200000018</v>
      </c>
      <c r="H117" s="3">
        <f t="shared" si="1"/>
        <v>0.36000000001513399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619417.37</v>
      </c>
      <c r="D118" s="2">
        <f>'PR-RAS'!E122</f>
        <v>671419.84</v>
      </c>
      <c r="E118" s="2">
        <v>0</v>
      </c>
      <c r="F118" s="2">
        <v>0</v>
      </c>
      <c r="G118" s="3">
        <f t="shared" si="0"/>
        <v>229584.07485</v>
      </c>
      <c r="H118" s="3">
        <f t="shared" si="1"/>
        <v>0.53000000002793968</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29920</v>
      </c>
      <c r="D121" s="2">
        <f>'PR-RAS'!E125</f>
        <v>139280.56</v>
      </c>
      <c r="E121" s="2">
        <v>0</v>
      </c>
      <c r="F121" s="2">
        <v>0</v>
      </c>
      <c r="G121" s="3">
        <f t="shared" si="0"/>
        <v>37017.734400000001</v>
      </c>
      <c r="H121" s="3">
        <f t="shared" si="1"/>
        <v>0.44000000000232831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25920</v>
      </c>
      <c r="D122" s="2">
        <f>'PR-RAS'!E126</f>
        <v>24280</v>
      </c>
      <c r="E122" s="2">
        <v>0</v>
      </c>
      <c r="F122" s="2">
        <v>0</v>
      </c>
      <c r="G122" s="3">
        <f t="shared" si="0"/>
        <v>9012.08</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25920</v>
      </c>
      <c r="D124" s="2">
        <f>'PR-RAS'!E128</f>
        <v>24280</v>
      </c>
      <c r="E124" s="2">
        <v>0</v>
      </c>
      <c r="F124" s="2">
        <v>0</v>
      </c>
      <c r="G124" s="3">
        <f t="shared" si="0"/>
        <v>9161.0399999999991</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4000</v>
      </c>
      <c r="D125" s="2">
        <f>'PR-RAS'!E129</f>
        <v>115000.56</v>
      </c>
      <c r="E125" s="2">
        <v>0</v>
      </c>
      <c r="F125" s="2">
        <v>0</v>
      </c>
      <c r="G125" s="3">
        <f t="shared" si="0"/>
        <v>29016.138879999999</v>
      </c>
      <c r="H125" s="3">
        <f t="shared" si="1"/>
        <v>0.44000000000232831</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4000</v>
      </c>
      <c r="D126" s="2">
        <f>'PR-RAS'!E130</f>
        <v>0</v>
      </c>
      <c r="E126" s="2">
        <v>0</v>
      </c>
      <c r="F126" s="2">
        <v>0</v>
      </c>
      <c r="G126" s="3">
        <f t="shared" si="0"/>
        <v>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115000.56</v>
      </c>
      <c r="E127" s="2">
        <v>0</v>
      </c>
      <c r="F127" s="2">
        <v>0</v>
      </c>
      <c r="G127" s="3">
        <f t="shared" si="0"/>
        <v>28980.14112</v>
      </c>
      <c r="H127" s="3">
        <f t="shared" si="1"/>
        <v>0.44000000000232831</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2044.49</v>
      </c>
      <c r="D136" s="2">
        <f>'PR-RAS'!E140</f>
        <v>751.34</v>
      </c>
      <c r="E136" s="2">
        <v>0</v>
      </c>
      <c r="F136" s="2">
        <v>0</v>
      </c>
      <c r="G136" s="3">
        <f t="shared" si="0"/>
        <v>478.86795000000006</v>
      </c>
      <c r="H136" s="3">
        <f t="shared" si="1"/>
        <v>0.83000000000004093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150</v>
      </c>
      <c r="D137" s="2">
        <f>'PR-RAS'!E141</f>
        <v>15</v>
      </c>
      <c r="E137" s="2">
        <v>0</v>
      </c>
      <c r="F137" s="2">
        <v>0</v>
      </c>
      <c r="G137" s="3">
        <f t="shared" si="0"/>
        <v>24.48</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150</v>
      </c>
      <c r="D146" s="2">
        <f>'PR-RAS'!E150</f>
        <v>15</v>
      </c>
      <c r="E146" s="2">
        <v>0</v>
      </c>
      <c r="F146" s="2">
        <v>0</v>
      </c>
      <c r="G146" s="3">
        <f t="shared" si="0"/>
        <v>26.099999999999998</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1894.49</v>
      </c>
      <c r="D147" s="2">
        <f>'PR-RAS'!E151</f>
        <v>736.34</v>
      </c>
      <c r="E147" s="2">
        <v>0</v>
      </c>
      <c r="F147" s="2">
        <v>0</v>
      </c>
      <c r="G147" s="3">
        <f t="shared" si="0"/>
        <v>491.60681999999997</v>
      </c>
      <c r="H147" s="3">
        <f t="shared" si="1"/>
        <v>0.83000000000004093</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6004693.3999999994</v>
      </c>
      <c r="D148" s="2">
        <f>'PR-RAS'!E152</f>
        <v>6467515.7199999997</v>
      </c>
      <c r="E148" s="2">
        <v>0</v>
      </c>
      <c r="F148" s="2">
        <v>0</v>
      </c>
      <c r="G148" s="3">
        <f t="shared" si="0"/>
        <v>2784139.5514799999</v>
      </c>
      <c r="H148" s="3">
        <f t="shared" si="1"/>
        <v>0.67999999970197678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725425.94</v>
      </c>
      <c r="D149" s="2">
        <f>'PR-RAS'!E153</f>
        <v>825236.96</v>
      </c>
      <c r="E149" s="2">
        <v>0</v>
      </c>
      <c r="F149" s="2">
        <v>0</v>
      </c>
      <c r="G149" s="3">
        <f t="shared" si="0"/>
        <v>351633.17927999998</v>
      </c>
      <c r="H149" s="3">
        <f t="shared" si="1"/>
        <v>0.10000000009313226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531030.89</v>
      </c>
      <c r="D150" s="2">
        <f>'PR-RAS'!E154</f>
        <v>606562.65</v>
      </c>
      <c r="E150" s="2">
        <v>0</v>
      </c>
      <c r="F150" s="2">
        <v>0</v>
      </c>
      <c r="G150" s="3">
        <f t="shared" si="0"/>
        <v>259879.27230999997</v>
      </c>
      <c r="H150" s="3">
        <f t="shared" si="1"/>
        <v>0.4599999999627471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531030.89</v>
      </c>
      <c r="D151" s="2">
        <f>'PR-RAS'!E155</f>
        <v>606562.65</v>
      </c>
      <c r="E151" s="2">
        <v>0</v>
      </c>
      <c r="F151" s="2">
        <v>0</v>
      </c>
      <c r="G151" s="3">
        <f t="shared" si="0"/>
        <v>261623.42849999998</v>
      </c>
      <c r="H151" s="3">
        <f t="shared" si="1"/>
        <v>0.4599999999627471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109613.46</v>
      </c>
      <c r="D155" s="2">
        <f>'PR-RAS'!E159</f>
        <v>119215.56</v>
      </c>
      <c r="E155" s="2">
        <v>0</v>
      </c>
      <c r="F155" s="2">
        <v>0</v>
      </c>
      <c r="G155" s="3">
        <f t="shared" si="0"/>
        <v>53598.865320000004</v>
      </c>
      <c r="H155" s="3">
        <f t="shared" si="1"/>
        <v>0.90000000000873115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84781.59</v>
      </c>
      <c r="D156" s="2">
        <f>'PR-RAS'!E160</f>
        <v>99458.75</v>
      </c>
      <c r="E156" s="2">
        <v>0</v>
      </c>
      <c r="F156" s="2">
        <v>0</v>
      </c>
      <c r="G156" s="3">
        <f t="shared" si="0"/>
        <v>43973.358949999994</v>
      </c>
      <c r="H156" s="3">
        <f t="shared" si="1"/>
        <v>0.66000000000349246</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84781.59</v>
      </c>
      <c r="D158" s="2">
        <f>'PR-RAS'!E162</f>
        <v>99458.75</v>
      </c>
      <c r="E158" s="2">
        <v>0</v>
      </c>
      <c r="F158" s="2">
        <v>0</v>
      </c>
      <c r="G158" s="3">
        <f t="shared" si="0"/>
        <v>44540.757129999998</v>
      </c>
      <c r="H158" s="3">
        <f t="shared" si="1"/>
        <v>0.66000000000349246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1848840.29</v>
      </c>
      <c r="D160" s="2">
        <f>'PR-RAS'!E164</f>
        <v>2130318.1599999997</v>
      </c>
      <c r="E160" s="2">
        <v>0</v>
      </c>
      <c r="F160" s="2">
        <v>0</v>
      </c>
      <c r="G160" s="3">
        <f t="shared" si="0"/>
        <v>971406.78098999988</v>
      </c>
      <c r="H160" s="3">
        <f t="shared" si="1"/>
        <v>0.44999999972060323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61880.91</v>
      </c>
      <c r="D161" s="2">
        <f>'PR-RAS'!E165</f>
        <v>51006.659999999996</v>
      </c>
      <c r="E161" s="2">
        <v>0</v>
      </c>
      <c r="F161" s="2">
        <v>0</v>
      </c>
      <c r="G161" s="3">
        <f t="shared" si="0"/>
        <v>26223.076799999999</v>
      </c>
      <c r="H161" s="3">
        <f t="shared" si="1"/>
        <v>0.43000000000029104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15367.59</v>
      </c>
      <c r="D162" s="2">
        <f>'PR-RAS'!E166</f>
        <v>5890.77</v>
      </c>
      <c r="E162" s="2">
        <v>0</v>
      </c>
      <c r="F162" s="2">
        <v>0</v>
      </c>
      <c r="G162" s="3">
        <f t="shared" si="0"/>
        <v>4371.0099300000002</v>
      </c>
      <c r="H162" s="3">
        <f t="shared" si="1"/>
        <v>0.63999999999941792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38329.4</v>
      </c>
      <c r="D163" s="2">
        <f>'PR-RAS'!E167</f>
        <v>38953.31</v>
      </c>
      <c r="E163" s="2">
        <v>0</v>
      </c>
      <c r="F163" s="2">
        <v>0</v>
      </c>
      <c r="G163" s="3">
        <f t="shared" si="0"/>
        <v>18830.235239999998</v>
      </c>
      <c r="H163" s="3">
        <f t="shared" si="1"/>
        <v>0.70999999999912689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4432.82</v>
      </c>
      <c r="D164" s="2">
        <f>'PR-RAS'!E168</f>
        <v>2169.38</v>
      </c>
      <c r="E164" s="2">
        <v>0</v>
      </c>
      <c r="F164" s="2">
        <v>0</v>
      </c>
      <c r="G164" s="3">
        <f t="shared" si="0"/>
        <v>1429.7675400000001</v>
      </c>
      <c r="H164" s="3">
        <f t="shared" si="1"/>
        <v>0.56000000000040018</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3751.1</v>
      </c>
      <c r="D165" s="2">
        <f>'PR-RAS'!E169</f>
        <v>3993.2</v>
      </c>
      <c r="E165" s="2">
        <v>0</v>
      </c>
      <c r="F165" s="2">
        <v>0</v>
      </c>
      <c r="G165" s="3">
        <f t="shared" si="0"/>
        <v>1924.95</v>
      </c>
      <c r="H165" s="3">
        <f t="shared" si="1"/>
        <v>0.29999999999972715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172899.87</v>
      </c>
      <c r="D166" s="2">
        <f>'PR-RAS'!E170</f>
        <v>145527.32</v>
      </c>
      <c r="E166" s="2">
        <v>0</v>
      </c>
      <c r="F166" s="2">
        <v>0</v>
      </c>
      <c r="G166" s="3">
        <f t="shared" si="0"/>
        <v>76552.494149999999</v>
      </c>
      <c r="H166" s="3">
        <f t="shared" si="1"/>
        <v>0.45000000001164153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15501.81</v>
      </c>
      <c r="D167" s="2">
        <f>'PR-RAS'!E171</f>
        <v>13605.51</v>
      </c>
      <c r="E167" s="2">
        <v>0</v>
      </c>
      <c r="F167" s="2">
        <v>0</v>
      </c>
      <c r="G167" s="3">
        <f t="shared" si="0"/>
        <v>7090.3297800000009</v>
      </c>
      <c r="H167" s="3">
        <f t="shared" si="1"/>
        <v>0.68000000000029104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6696.6</v>
      </c>
      <c r="D168" s="2">
        <f>'PR-RAS'!E172</f>
        <v>8928</v>
      </c>
      <c r="E168" s="2">
        <v>0</v>
      </c>
      <c r="F168" s="2">
        <v>0</v>
      </c>
      <c r="G168" s="3">
        <f t="shared" si="0"/>
        <v>4100.2842000000001</v>
      </c>
      <c r="H168" s="3">
        <f t="shared" si="1"/>
        <v>0.3999999999996362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104181.61</v>
      </c>
      <c r="D169" s="2">
        <f>'PR-RAS'!E173</f>
        <v>111573.4</v>
      </c>
      <c r="E169" s="2">
        <v>0</v>
      </c>
      <c r="F169" s="2">
        <v>0</v>
      </c>
      <c r="G169" s="3">
        <f t="shared" si="0"/>
        <v>54991.172879999998</v>
      </c>
      <c r="H169" s="3">
        <f t="shared" si="1"/>
        <v>0.78999999999359716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46519.85</v>
      </c>
      <c r="D171" s="2">
        <f>'PR-RAS'!E175</f>
        <v>10706.15</v>
      </c>
      <c r="E171" s="2">
        <v>0</v>
      </c>
      <c r="F171" s="2">
        <v>0</v>
      </c>
      <c r="G171" s="3">
        <f t="shared" si="0"/>
        <v>11548.4655</v>
      </c>
      <c r="H171" s="3">
        <f t="shared" si="1"/>
        <v>0.30000000000109139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714.26</v>
      </c>
      <c r="E173" s="2">
        <v>0</v>
      </c>
      <c r="F173" s="2">
        <v>0</v>
      </c>
      <c r="G173" s="3">
        <f t="shared" si="0"/>
        <v>245.70543999999998</v>
      </c>
      <c r="H173" s="3">
        <f t="shared" si="1"/>
        <v>0.25999999999999091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1453888.14</v>
      </c>
      <c r="D174" s="2">
        <f>'PR-RAS'!E178</f>
        <v>1772921.39</v>
      </c>
      <c r="E174" s="2">
        <v>0</v>
      </c>
      <c r="F174" s="2">
        <v>0</v>
      </c>
      <c r="G174" s="3">
        <f t="shared" si="0"/>
        <v>864953.44915999996</v>
      </c>
      <c r="H174" s="3">
        <f t="shared" si="1"/>
        <v>0.52999999979510903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25406.49</v>
      </c>
      <c r="D175" s="2">
        <f>'PR-RAS'!E179</f>
        <v>28057.93</v>
      </c>
      <c r="E175" s="2">
        <v>0</v>
      </c>
      <c r="F175" s="2">
        <v>0</v>
      </c>
      <c r="G175" s="3">
        <f t="shared" si="0"/>
        <v>14184.8889</v>
      </c>
      <c r="H175" s="3">
        <f t="shared" si="1"/>
        <v>0.56000000000130967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1019648.57</v>
      </c>
      <c r="D176" s="2">
        <f>'PR-RAS'!E180</f>
        <v>1233293.08</v>
      </c>
      <c r="E176" s="2">
        <v>0</v>
      </c>
      <c r="F176" s="2">
        <v>0</v>
      </c>
      <c r="G176" s="3">
        <f t="shared" si="0"/>
        <v>610091.07774999994</v>
      </c>
      <c r="H176" s="3">
        <f t="shared" si="1"/>
        <v>0.51000000012572855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120176.75</v>
      </c>
      <c r="D177" s="2">
        <f>'PR-RAS'!E181</f>
        <v>141402.17000000001</v>
      </c>
      <c r="E177" s="2">
        <v>0</v>
      </c>
      <c r="F177" s="2">
        <v>0</v>
      </c>
      <c r="G177" s="3">
        <f t="shared" si="0"/>
        <v>70924.671839999995</v>
      </c>
      <c r="H177" s="3">
        <f t="shared" si="1"/>
        <v>0.42000000001280569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67570.490000000005</v>
      </c>
      <c r="D178" s="2">
        <f>'PR-RAS'!E182</f>
        <v>66965.09</v>
      </c>
      <c r="E178" s="2">
        <v>0</v>
      </c>
      <c r="F178" s="2">
        <v>0</v>
      </c>
      <c r="G178" s="3">
        <f t="shared" si="0"/>
        <v>35665.618589999998</v>
      </c>
      <c r="H178" s="3">
        <f t="shared" si="1"/>
        <v>0.58000000000174623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38960.67</v>
      </c>
      <c r="D179" s="2">
        <f>'PR-RAS'!E183</f>
        <v>49707.68</v>
      </c>
      <c r="E179" s="2">
        <v>0</v>
      </c>
      <c r="F179" s="2">
        <v>0</v>
      </c>
      <c r="G179" s="3">
        <f t="shared" si="0"/>
        <v>24630.93334</v>
      </c>
      <c r="H179" s="3">
        <f t="shared" si="1"/>
        <v>0.65000000000145519</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7695.45</v>
      </c>
      <c r="D180" s="2">
        <f>'PR-RAS'!E184</f>
        <v>7482.7</v>
      </c>
      <c r="E180" s="2">
        <v>0</v>
      </c>
      <c r="F180" s="2">
        <v>0</v>
      </c>
      <c r="G180" s="3">
        <f t="shared" si="0"/>
        <v>4056.2921499999998</v>
      </c>
      <c r="H180" s="3">
        <f t="shared" si="1"/>
        <v>0.75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81690.759999999995</v>
      </c>
      <c r="D181" s="2">
        <f>'PR-RAS'!E185</f>
        <v>118204.98</v>
      </c>
      <c r="E181" s="2">
        <v>0</v>
      </c>
      <c r="F181" s="2">
        <v>0</v>
      </c>
      <c r="G181" s="3">
        <f t="shared" si="0"/>
        <v>57258.129599999993</v>
      </c>
      <c r="H181" s="3">
        <f t="shared" si="1"/>
        <v>0.26000000000931323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22364.28</v>
      </c>
      <c r="D182" s="2">
        <f>'PR-RAS'!E186</f>
        <v>27233.3</v>
      </c>
      <c r="E182" s="2">
        <v>0</v>
      </c>
      <c r="F182" s="2">
        <v>0</v>
      </c>
      <c r="G182" s="3">
        <f t="shared" si="0"/>
        <v>13906.389280000001</v>
      </c>
      <c r="H182" s="3">
        <f t="shared" si="1"/>
        <v>0.57999999999810825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70374.679999999993</v>
      </c>
      <c r="D183" s="2">
        <f>'PR-RAS'!E187</f>
        <v>100574.46</v>
      </c>
      <c r="E183" s="2">
        <v>0</v>
      </c>
      <c r="F183" s="2">
        <v>0</v>
      </c>
      <c r="G183" s="3">
        <f t="shared" si="0"/>
        <v>49417.295199999993</v>
      </c>
      <c r="H183" s="3">
        <f t="shared" si="1"/>
        <v>0.78000000001338776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160171.37</v>
      </c>
      <c r="D190" s="2">
        <f>'PR-RAS'!E194</f>
        <v>160862.79</v>
      </c>
      <c r="E190" s="2">
        <v>0</v>
      </c>
      <c r="F190" s="2">
        <v>0</v>
      </c>
      <c r="G190" s="3">
        <f t="shared" si="0"/>
        <v>91078.523549999998</v>
      </c>
      <c r="H190" s="3">
        <f t="shared" si="1"/>
        <v>0.57999999998719431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30556.26</v>
      </c>
      <c r="D191" s="2">
        <f>'PR-RAS'!E195</f>
        <v>55445.43</v>
      </c>
      <c r="E191" s="2">
        <v>0</v>
      </c>
      <c r="F191" s="2">
        <v>0</v>
      </c>
      <c r="G191" s="3">
        <f t="shared" si="0"/>
        <v>26874.952799999999</v>
      </c>
      <c r="H191" s="3">
        <f t="shared" si="1"/>
        <v>0.68999999999869033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33312.25</v>
      </c>
      <c r="D192" s="2">
        <f>'PR-RAS'!E196</f>
        <v>27279.7</v>
      </c>
      <c r="E192" s="2">
        <v>0</v>
      </c>
      <c r="F192" s="2">
        <v>0</v>
      </c>
      <c r="G192" s="3">
        <f t="shared" si="0"/>
        <v>16783.48515</v>
      </c>
      <c r="H192" s="3">
        <f t="shared" si="1"/>
        <v>0.5499999999992724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17125.59</v>
      </c>
      <c r="D193" s="2">
        <f>'PR-RAS'!E197</f>
        <v>9418.31</v>
      </c>
      <c r="E193" s="2">
        <v>0</v>
      </c>
      <c r="F193" s="2">
        <v>0</v>
      </c>
      <c r="G193" s="3">
        <f t="shared" si="0"/>
        <v>6904.7443199999998</v>
      </c>
      <c r="H193" s="3">
        <f t="shared" si="1"/>
        <v>0.71999999999934516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5022.76</v>
      </c>
      <c r="D194" s="2">
        <f>'PR-RAS'!E198</f>
        <v>3723.09</v>
      </c>
      <c r="E194" s="2">
        <v>0</v>
      </c>
      <c r="F194" s="2">
        <v>0</v>
      </c>
      <c r="G194" s="3">
        <f t="shared" si="0"/>
        <v>2406.50542</v>
      </c>
      <c r="H194" s="3">
        <f t="shared" si="1"/>
        <v>0.32999999999992724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74154.509999999995</v>
      </c>
      <c r="D197" s="2">
        <f>'PR-RAS'!E201</f>
        <v>64996.26</v>
      </c>
      <c r="E197" s="2">
        <v>0</v>
      </c>
      <c r="F197" s="2">
        <v>0</v>
      </c>
      <c r="G197" s="3">
        <f t="shared" si="0"/>
        <v>40012.817880000002</v>
      </c>
      <c r="H197" s="3">
        <f t="shared" si="1"/>
        <v>0.75000000000727596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38438.32</v>
      </c>
      <c r="D198" s="2">
        <f>'PR-RAS'!E202</f>
        <v>80236.89</v>
      </c>
      <c r="E198" s="2">
        <v>0</v>
      </c>
      <c r="F198" s="2">
        <v>0</v>
      </c>
      <c r="G198" s="3">
        <f t="shared" si="0"/>
        <v>39185.683700000001</v>
      </c>
      <c r="H198" s="3">
        <f t="shared" si="1"/>
        <v>0.43000000000029104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30938.51</v>
      </c>
      <c r="D204" s="2">
        <f>'PR-RAS'!E208</f>
        <v>66883.03</v>
      </c>
      <c r="E204" s="2">
        <v>0</v>
      </c>
      <c r="F204" s="2">
        <v>0</v>
      </c>
      <c r="G204" s="3">
        <f t="shared" si="0"/>
        <v>33435.027710000002</v>
      </c>
      <c r="H204" s="3">
        <f t="shared" si="1"/>
        <v>0.52000000000043656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30938.51</v>
      </c>
      <c r="D206" s="2">
        <f>'PR-RAS'!E210</f>
        <v>66883.03</v>
      </c>
      <c r="E206" s="2">
        <v>0</v>
      </c>
      <c r="F206" s="2">
        <v>0</v>
      </c>
      <c r="G206" s="3">
        <f t="shared" si="0"/>
        <v>33764.436849999998</v>
      </c>
      <c r="H206" s="3">
        <f t="shared" si="1"/>
        <v>0.52000000000043656</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7499.8099999999995</v>
      </c>
      <c r="D212" s="2">
        <f>'PR-RAS'!E216</f>
        <v>13353.859999999999</v>
      </c>
      <c r="E212" s="2">
        <v>0</v>
      </c>
      <c r="F212" s="2">
        <v>0</v>
      </c>
      <c r="G212" s="3">
        <f t="shared" si="0"/>
        <v>7217.7888299999995</v>
      </c>
      <c r="H212" s="3">
        <f t="shared" si="1"/>
        <v>0.33000000000174623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7428.4</v>
      </c>
      <c r="D213" s="2">
        <f>'PR-RAS'!E217</f>
        <v>12781.14</v>
      </c>
      <c r="E213" s="2">
        <v>0</v>
      </c>
      <c r="F213" s="2">
        <v>0</v>
      </c>
      <c r="G213" s="3">
        <f t="shared" si="0"/>
        <v>6994.0241599999999</v>
      </c>
      <c r="H213" s="3">
        <f t="shared" si="1"/>
        <v>0.53999999999905413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68.760000000000005</v>
      </c>
      <c r="D215" s="2">
        <f>'PR-RAS'!E219</f>
        <v>572.72</v>
      </c>
      <c r="E215" s="2">
        <v>0</v>
      </c>
      <c r="F215" s="2">
        <v>0</v>
      </c>
      <c r="G215" s="3">
        <f t="shared" si="0"/>
        <v>259.83879999999999</v>
      </c>
      <c r="H215" s="3">
        <f t="shared" si="1"/>
        <v>0.5199999999999676</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2.65</v>
      </c>
      <c r="D216" s="2">
        <f>'PR-RAS'!E220</f>
        <v>0</v>
      </c>
      <c r="E216" s="2">
        <v>0</v>
      </c>
      <c r="F216" s="2">
        <v>0</v>
      </c>
      <c r="G216" s="3">
        <f t="shared" si="0"/>
        <v>0.56974999999999998</v>
      </c>
      <c r="H216" s="3">
        <f t="shared" si="1"/>
        <v>0.35000000000000009</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350491.83</v>
      </c>
      <c r="D217" s="2">
        <f>'PR-RAS'!E221</f>
        <v>380809.45</v>
      </c>
      <c r="E217" s="2">
        <v>0</v>
      </c>
      <c r="F217" s="2">
        <v>0</v>
      </c>
      <c r="G217" s="3">
        <f t="shared" si="0"/>
        <v>240215.91767999998</v>
      </c>
      <c r="H217" s="3">
        <f t="shared" si="1"/>
        <v>0.61999999999534339</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1500</v>
      </c>
      <c r="D218" s="2">
        <f>'PR-RAS'!E222</f>
        <v>33584.65</v>
      </c>
      <c r="E218" s="2">
        <v>0</v>
      </c>
      <c r="F218" s="2">
        <v>0</v>
      </c>
      <c r="G218" s="3">
        <f t="shared" si="0"/>
        <v>14901.2381</v>
      </c>
      <c r="H218" s="3">
        <f t="shared" si="1"/>
        <v>0.34999999999854481</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1500</v>
      </c>
      <c r="D220" s="2">
        <f>'PR-RAS'!E224</f>
        <v>33584.65</v>
      </c>
      <c r="E220" s="2">
        <v>0</v>
      </c>
      <c r="F220" s="2">
        <v>0</v>
      </c>
      <c r="G220" s="3">
        <f t="shared" si="0"/>
        <v>15038.576700000001</v>
      </c>
      <c r="H220" s="3">
        <f t="shared" si="1"/>
        <v>0.34999999999854481</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348991.83</v>
      </c>
      <c r="D221" s="2">
        <f>'PR-RAS'!E225</f>
        <v>347224.8</v>
      </c>
      <c r="E221" s="2">
        <v>0</v>
      </c>
      <c r="F221" s="2">
        <v>0</v>
      </c>
      <c r="G221" s="3">
        <f t="shared" si="0"/>
        <v>229557.1146</v>
      </c>
      <c r="H221" s="3">
        <f t="shared" si="1"/>
        <v>0.36999999999534339</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341531</v>
      </c>
      <c r="D223" s="2">
        <f>'PR-RAS'!E227</f>
        <v>331800.08</v>
      </c>
      <c r="E223" s="2">
        <v>0</v>
      </c>
      <c r="F223" s="2">
        <v>0</v>
      </c>
      <c r="G223" s="3">
        <f t="shared" si="0"/>
        <v>223139.11752</v>
      </c>
      <c r="H223" s="3">
        <f t="shared" si="1"/>
        <v>8.0000000016298145E-2</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7460.83</v>
      </c>
      <c r="D224" s="2">
        <f>'PR-RAS'!E228</f>
        <v>15424.72</v>
      </c>
      <c r="E224" s="2">
        <v>0</v>
      </c>
      <c r="F224" s="2">
        <v>0</v>
      </c>
      <c r="G224" s="3">
        <f t="shared" si="0"/>
        <v>8543.1902099999988</v>
      </c>
      <c r="H224" s="3">
        <f t="shared" si="1"/>
        <v>0.4500000000007276</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1349184.8099999998</v>
      </c>
      <c r="D226" s="2">
        <f>'PR-RAS'!E230</f>
        <v>1426928.6300000001</v>
      </c>
      <c r="E226" s="2">
        <v>0</v>
      </c>
      <c r="F226" s="2">
        <v>0</v>
      </c>
      <c r="G226" s="3">
        <f t="shared" si="0"/>
        <v>945684.46575000009</v>
      </c>
      <c r="H226" s="3">
        <f t="shared" si="1"/>
        <v>0.56000000005587935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100940.24</v>
      </c>
      <c r="D242" s="2">
        <f>'PR-RAS'!E246</f>
        <v>0</v>
      </c>
      <c r="E242" s="2">
        <v>0</v>
      </c>
      <c r="F242" s="2">
        <v>0</v>
      </c>
      <c r="G242" s="3">
        <f t="shared" si="0"/>
        <v>24326.597840000002</v>
      </c>
      <c r="H242" s="3">
        <f t="shared" si="1"/>
        <v>0.24000000000523869</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100940.24</v>
      </c>
      <c r="D244" s="2">
        <f>'PR-RAS'!E248</f>
        <v>0</v>
      </c>
      <c r="E244" s="2">
        <v>0</v>
      </c>
      <c r="F244" s="2">
        <v>0</v>
      </c>
      <c r="G244" s="3">
        <f t="shared" si="0"/>
        <v>24528.478320000002</v>
      </c>
      <c r="H244" s="3">
        <f t="shared" si="1"/>
        <v>0.24000000000523869</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1248244.5699999998</v>
      </c>
      <c r="D246" s="2">
        <f>'PR-RAS'!E250</f>
        <v>1426928.6300000001</v>
      </c>
      <c r="E246" s="2">
        <v>0</v>
      </c>
      <c r="F246" s="2">
        <v>0</v>
      </c>
      <c r="G246" s="3">
        <f t="shared" si="0"/>
        <v>1005014.94835</v>
      </c>
      <c r="H246" s="3">
        <f t="shared" si="1"/>
        <v>0.80000000004656613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1219140.18</v>
      </c>
      <c r="D247" s="2">
        <f>'PR-RAS'!E251</f>
        <v>1367504.52</v>
      </c>
      <c r="E247" s="2">
        <v>0</v>
      </c>
      <c r="F247" s="2">
        <v>0</v>
      </c>
      <c r="G247" s="3">
        <f t="shared" si="0"/>
        <v>972720.70811999997</v>
      </c>
      <c r="H247" s="3">
        <f t="shared" si="1"/>
        <v>0.65999999991618097</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29104.39</v>
      </c>
      <c r="D248" s="2">
        <f>'PR-RAS'!E252</f>
        <v>59424.11</v>
      </c>
      <c r="E248" s="2">
        <v>0</v>
      </c>
      <c r="F248" s="2">
        <v>0</v>
      </c>
      <c r="G248" s="3">
        <f t="shared" si="0"/>
        <v>36544.294669999996</v>
      </c>
      <c r="H248" s="3">
        <f t="shared" si="1"/>
        <v>0.5</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318819.17</v>
      </c>
      <c r="D258" s="2">
        <f>'PR-RAS'!E262</f>
        <v>344637.71</v>
      </c>
      <c r="E258" s="2">
        <v>0</v>
      </c>
      <c r="F258" s="2">
        <v>0</v>
      </c>
      <c r="G258" s="3">
        <f t="shared" si="0"/>
        <v>259080.30963000003</v>
      </c>
      <c r="H258" s="3">
        <f t="shared" si="1"/>
        <v>0.4599999999627471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318819.17</v>
      </c>
      <c r="D265" s="2">
        <f>'PR-RAS'!E269</f>
        <v>344637.71</v>
      </c>
      <c r="E265" s="2">
        <v>0</v>
      </c>
      <c r="F265" s="2">
        <v>0</v>
      </c>
      <c r="G265" s="3">
        <f t="shared" si="0"/>
        <v>266136.97176000004</v>
      </c>
      <c r="H265" s="3">
        <f t="shared" si="1"/>
        <v>0.4599999999627471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276218.43</v>
      </c>
      <c r="D266" s="2">
        <f>'PR-RAS'!E270</f>
        <v>320577.56</v>
      </c>
      <c r="E266" s="2">
        <v>0</v>
      </c>
      <c r="F266" s="2">
        <v>0</v>
      </c>
      <c r="G266" s="3">
        <f t="shared" si="0"/>
        <v>243103.99075000003</v>
      </c>
      <c r="H266" s="3">
        <f t="shared" si="1"/>
        <v>0.86999999999534339</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42600.74</v>
      </c>
      <c r="D267" s="2">
        <f>'PR-RAS'!E271</f>
        <v>24060.15</v>
      </c>
      <c r="E267" s="2">
        <v>0</v>
      </c>
      <c r="F267" s="2">
        <v>0</v>
      </c>
      <c r="G267" s="3">
        <f t="shared" si="0"/>
        <v>24131.796640000004</v>
      </c>
      <c r="H267" s="3">
        <f t="shared" si="1"/>
        <v>0.41000000000349246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1373493.04</v>
      </c>
      <c r="D269" s="2">
        <f>'PR-RAS'!E273</f>
        <v>1279347.9200000002</v>
      </c>
      <c r="E269" s="2">
        <v>0</v>
      </c>
      <c r="F269" s="2">
        <v>0</v>
      </c>
      <c r="G269" s="3">
        <f t="shared" si="0"/>
        <v>1053826.6198400001</v>
      </c>
      <c r="H269" s="3">
        <f t="shared" si="1"/>
        <v>0.11999999987892807</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835072.12</v>
      </c>
      <c r="D270" s="2">
        <f>'PR-RAS'!E274</f>
        <v>915175.71000000008</v>
      </c>
      <c r="E270" s="2">
        <v>0</v>
      </c>
      <c r="F270" s="2">
        <v>0</v>
      </c>
      <c r="G270" s="3">
        <f t="shared" si="0"/>
        <v>716998.93226000003</v>
      </c>
      <c r="H270" s="3">
        <f t="shared" si="1"/>
        <v>0.40999999991618097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830586.52</v>
      </c>
      <c r="D271" s="2">
        <f>'PR-RAS'!E275</f>
        <v>912323.91</v>
      </c>
      <c r="E271" s="2">
        <v>0</v>
      </c>
      <c r="F271" s="2">
        <v>0</v>
      </c>
      <c r="G271" s="3">
        <f t="shared" si="0"/>
        <v>716913.27179999999</v>
      </c>
      <c r="H271" s="3">
        <f t="shared" si="1"/>
        <v>0.56999999994877726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4485.6000000000004</v>
      </c>
      <c r="D272" s="2">
        <f>'PR-RAS'!E276</f>
        <v>2851.8</v>
      </c>
      <c r="E272" s="2">
        <v>0</v>
      </c>
      <c r="F272" s="2">
        <v>0</v>
      </c>
      <c r="G272" s="3">
        <f t="shared" si="0"/>
        <v>2761.2732000000005</v>
      </c>
      <c r="H272" s="3">
        <f t="shared" si="1"/>
        <v>0.5999999999994543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110970.92</v>
      </c>
      <c r="D274" s="2">
        <f>'PR-RAS'!E278</f>
        <v>151172.21</v>
      </c>
      <c r="E274" s="2">
        <v>0</v>
      </c>
      <c r="F274" s="2">
        <v>0</v>
      </c>
      <c r="G274" s="3">
        <f t="shared" si="0"/>
        <v>112835.08782</v>
      </c>
      <c r="H274" s="3">
        <f t="shared" si="1"/>
        <v>0.28999999999359716</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110970.92</v>
      </c>
      <c r="D275" s="2">
        <f>'PR-RAS'!E279</f>
        <v>151172.21</v>
      </c>
      <c r="E275" s="2">
        <v>0</v>
      </c>
      <c r="F275" s="2">
        <v>0</v>
      </c>
      <c r="G275" s="3">
        <f t="shared" ref="G275:G528" si="12">(B275/1000)*(C275*1+D275*2)</f>
        <v>113248.40316</v>
      </c>
      <c r="H275" s="3">
        <f t="shared" ref="H275:H528" si="13">ABS(C275-ROUND(C275,0))+ABS(D275-ROUND(D275,0))</f>
        <v>0.28999999999359716</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427450</v>
      </c>
      <c r="D285" s="2">
        <f>'PR-RAS'!E289</f>
        <v>213000</v>
      </c>
      <c r="E285" s="2">
        <v>0</v>
      </c>
      <c r="F285" s="2">
        <v>0</v>
      </c>
      <c r="G285" s="3">
        <f t="shared" si="12"/>
        <v>242379.8</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27450</v>
      </c>
      <c r="D286" s="2">
        <f>'PR-RAS'!E290</f>
        <v>13000</v>
      </c>
      <c r="E286" s="2">
        <v>0</v>
      </c>
      <c r="F286" s="2">
        <v>0</v>
      </c>
      <c r="G286" s="3">
        <f t="shared" si="12"/>
        <v>15233.249999999998</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400000</v>
      </c>
      <c r="D287" s="2">
        <f>'PR-RAS'!E291</f>
        <v>200000</v>
      </c>
      <c r="E287" s="2">
        <v>0</v>
      </c>
      <c r="F287" s="2">
        <v>0</v>
      </c>
      <c r="G287" s="3">
        <f t="shared" si="12"/>
        <v>228799.99999999997</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6004693.3999999994</v>
      </c>
      <c r="D295" s="2">
        <f>'PR-RAS'!E299</f>
        <v>6467515.7199999997</v>
      </c>
      <c r="E295" s="2">
        <v>0</v>
      </c>
      <c r="F295" s="2">
        <v>0</v>
      </c>
      <c r="G295" s="3">
        <f t="shared" si="12"/>
        <v>5568279.1029599998</v>
      </c>
      <c r="H295" s="3">
        <f t="shared" si="13"/>
        <v>0.67999999970197678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826038.09000000078</v>
      </c>
      <c r="D296" s="2">
        <f>'PR-RAS'!E300</f>
        <v>1749330.959999999</v>
      </c>
      <c r="E296" s="2">
        <v>0</v>
      </c>
      <c r="F296" s="2">
        <v>0</v>
      </c>
      <c r="G296" s="3">
        <f t="shared" si="12"/>
        <v>1275786.5029499996</v>
      </c>
      <c r="H296" s="3">
        <f t="shared" si="13"/>
        <v>0.13000000175088644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146055.20000000001</v>
      </c>
      <c r="D298" s="2">
        <f>'PR-RAS'!E302</f>
        <v>0</v>
      </c>
      <c r="E298" s="2">
        <v>0</v>
      </c>
      <c r="F298" s="2">
        <v>0</v>
      </c>
      <c r="G298" s="3">
        <f t="shared" si="12"/>
        <v>43378.394400000005</v>
      </c>
      <c r="H298" s="3">
        <f t="shared" si="13"/>
        <v>0.20000000001164153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2769.16</v>
      </c>
      <c r="E299" s="2">
        <v>0</v>
      </c>
      <c r="F299" s="2">
        <v>0</v>
      </c>
      <c r="G299" s="3">
        <f t="shared" si="12"/>
        <v>1650.4193599999999</v>
      </c>
      <c r="H299" s="3">
        <f t="shared" si="13"/>
        <v>0.15999999999985448</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584887.17000000004</v>
      </c>
      <c r="D300" s="2">
        <f>'PR-RAS'!E304</f>
        <v>609640.89</v>
      </c>
      <c r="E300" s="2">
        <v>0</v>
      </c>
      <c r="F300" s="2">
        <v>0</v>
      </c>
      <c r="G300" s="3">
        <f t="shared" si="12"/>
        <v>539446.51604999998</v>
      </c>
      <c r="H300" s="3">
        <f t="shared" si="13"/>
        <v>0.28000000002793968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1830</v>
      </c>
      <c r="D301" s="2">
        <f>'PR-RAS'!E305</f>
        <v>688</v>
      </c>
      <c r="E301" s="2">
        <v>0</v>
      </c>
      <c r="F301" s="2">
        <v>0</v>
      </c>
      <c r="G301" s="3">
        <f t="shared" si="12"/>
        <v>961.8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659051.73</v>
      </c>
      <c r="D303" s="2">
        <f>'PR-RAS'!E308</f>
        <v>71562.42</v>
      </c>
      <c r="E303" s="2">
        <v>0</v>
      </c>
      <c r="F303" s="2">
        <v>0</v>
      </c>
      <c r="G303" s="3">
        <f t="shared" si="12"/>
        <v>242257.32413999998</v>
      </c>
      <c r="H303" s="3">
        <f t="shared" si="13"/>
        <v>0.69000000001688022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222375.67999999999</v>
      </c>
      <c r="D304" s="2">
        <f>'PR-RAS'!E309</f>
        <v>55383.9</v>
      </c>
      <c r="E304" s="2">
        <v>0</v>
      </c>
      <c r="F304" s="2">
        <v>0</v>
      </c>
      <c r="G304" s="3">
        <f t="shared" si="12"/>
        <v>100942.47443999999</v>
      </c>
      <c r="H304" s="3">
        <f t="shared" si="13"/>
        <v>0.42000000000552973</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222375.67999999999</v>
      </c>
      <c r="D305" s="2">
        <f>'PR-RAS'!E310</f>
        <v>55383.9</v>
      </c>
      <c r="E305" s="2">
        <v>0</v>
      </c>
      <c r="F305" s="2">
        <v>0</v>
      </c>
      <c r="G305" s="3">
        <f t="shared" si="12"/>
        <v>101275.61791999999</v>
      </c>
      <c r="H305" s="3">
        <f t="shared" si="13"/>
        <v>0.42000000000552973</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222375.67999999999</v>
      </c>
      <c r="D306" s="2">
        <f>'PR-RAS'!E311</f>
        <v>55383.9</v>
      </c>
      <c r="E306" s="2">
        <v>0</v>
      </c>
      <c r="F306" s="2">
        <v>0</v>
      </c>
      <c r="G306" s="3">
        <f t="shared" si="12"/>
        <v>101608.76139999999</v>
      </c>
      <c r="H306" s="3">
        <f t="shared" si="13"/>
        <v>0.42000000000552973</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436676.05000000005</v>
      </c>
      <c r="D316" s="2">
        <f>'PR-RAS'!E321</f>
        <v>16178.519999999999</v>
      </c>
      <c r="E316" s="2">
        <v>0</v>
      </c>
      <c r="F316" s="2">
        <v>0</v>
      </c>
      <c r="G316" s="3">
        <f t="shared" si="12"/>
        <v>147745.42335</v>
      </c>
      <c r="H316" s="3">
        <f t="shared" si="13"/>
        <v>0.53000000004794856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436676.05000000005</v>
      </c>
      <c r="D317" s="2">
        <f>'PR-RAS'!E322</f>
        <v>16178.519999999999</v>
      </c>
      <c r="E317" s="2">
        <v>0</v>
      </c>
      <c r="F317" s="2">
        <v>0</v>
      </c>
      <c r="G317" s="3">
        <f t="shared" si="12"/>
        <v>148214.45644000001</v>
      </c>
      <c r="H317" s="3">
        <f t="shared" si="13"/>
        <v>0.53000000004794856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405565.52</v>
      </c>
      <c r="D318" s="2">
        <f>'PR-RAS'!E323</f>
        <v>13106.3</v>
      </c>
      <c r="E318" s="2">
        <v>0</v>
      </c>
      <c r="F318" s="2">
        <v>0</v>
      </c>
      <c r="G318" s="3">
        <f t="shared" si="12"/>
        <v>136873.66404</v>
      </c>
      <c r="H318" s="3">
        <f t="shared" si="13"/>
        <v>0.77999999998064595</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31110.53</v>
      </c>
      <c r="D321" s="2">
        <f>'PR-RAS'!E326</f>
        <v>3072.22</v>
      </c>
      <c r="E321" s="2">
        <v>0</v>
      </c>
      <c r="F321" s="2">
        <v>0</v>
      </c>
      <c r="G321" s="3">
        <f t="shared" si="12"/>
        <v>11921.590400000001</v>
      </c>
      <c r="H321" s="3">
        <f t="shared" si="13"/>
        <v>0.69000000000096406</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2515632.4800000004</v>
      </c>
      <c r="D355" s="2">
        <f>'PR-RAS'!E360</f>
        <v>3668995.53</v>
      </c>
      <c r="E355" s="2">
        <v>0</v>
      </c>
      <c r="F355" s="2">
        <v>0</v>
      </c>
      <c r="G355" s="3">
        <f t="shared" si="12"/>
        <v>3488182.7331599994</v>
      </c>
      <c r="H355" s="3">
        <f t="shared" si="13"/>
        <v>0.9500000006519258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17683.89</v>
      </c>
      <c r="D356" s="2">
        <f>'PR-RAS'!E361</f>
        <v>188222.86</v>
      </c>
      <c r="E356" s="2">
        <v>0</v>
      </c>
      <c r="F356" s="2">
        <v>0</v>
      </c>
      <c r="G356" s="3">
        <f t="shared" si="12"/>
        <v>139916.01155</v>
      </c>
      <c r="H356" s="3">
        <f t="shared" si="13"/>
        <v>0.25000000001455192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17683.89</v>
      </c>
      <c r="D357" s="2">
        <f>'PR-RAS'!E362</f>
        <v>188222.86</v>
      </c>
      <c r="E357" s="2">
        <v>0</v>
      </c>
      <c r="F357" s="2">
        <v>0</v>
      </c>
      <c r="G357" s="3">
        <f t="shared" si="12"/>
        <v>140310.14116</v>
      </c>
      <c r="H357" s="3">
        <f t="shared" si="13"/>
        <v>0.25000000001455192</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17683.89</v>
      </c>
      <c r="D358" s="2">
        <f>'PR-RAS'!E363</f>
        <v>188222.86</v>
      </c>
      <c r="E358" s="2">
        <v>0</v>
      </c>
      <c r="F358" s="2">
        <v>0</v>
      </c>
      <c r="G358" s="3">
        <f t="shared" si="12"/>
        <v>140704.27077</v>
      </c>
      <c r="H358" s="3">
        <f t="shared" si="13"/>
        <v>0.25000000001455192</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2497948.5900000003</v>
      </c>
      <c r="D368" s="2">
        <f>'PR-RAS'!E373</f>
        <v>3480772.67</v>
      </c>
      <c r="E368" s="2">
        <v>0</v>
      </c>
      <c r="F368" s="2">
        <v>0</v>
      </c>
      <c r="G368" s="3">
        <f t="shared" si="12"/>
        <v>3471634.2723099999</v>
      </c>
      <c r="H368" s="3">
        <f t="shared" si="13"/>
        <v>0.73999999975785613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2349634.7400000002</v>
      </c>
      <c r="D369" s="2">
        <f>'PR-RAS'!E374</f>
        <v>3275396.58</v>
      </c>
      <c r="E369" s="2">
        <v>0</v>
      </c>
      <c r="F369" s="2">
        <v>0</v>
      </c>
      <c r="G369" s="3">
        <f t="shared" si="12"/>
        <v>3275357.4672000003</v>
      </c>
      <c r="H369" s="3">
        <f t="shared" si="13"/>
        <v>0.67999999970197678</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486677.74</v>
      </c>
      <c r="D370" s="2">
        <f>'PR-RAS'!E375</f>
        <v>0</v>
      </c>
      <c r="E370" s="2">
        <v>0</v>
      </c>
      <c r="F370" s="2">
        <v>0</v>
      </c>
      <c r="G370" s="3">
        <f t="shared" si="12"/>
        <v>179584.08606</v>
      </c>
      <c r="H370" s="3">
        <f t="shared" si="13"/>
        <v>0.26000000000931323</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788013.81</v>
      </c>
      <c r="D371" s="2">
        <f>'PR-RAS'!E376</f>
        <v>140336.48000000001</v>
      </c>
      <c r="E371" s="2">
        <v>0</v>
      </c>
      <c r="F371" s="2">
        <v>0</v>
      </c>
      <c r="G371" s="3">
        <f t="shared" si="12"/>
        <v>395414.10489999998</v>
      </c>
      <c r="H371" s="3">
        <f t="shared" si="13"/>
        <v>0.66999999995459802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572312.18000000005</v>
      </c>
      <c r="D372" s="2">
        <f>'PR-RAS'!E377</f>
        <v>1427518.18</v>
      </c>
      <c r="E372" s="2">
        <v>0</v>
      </c>
      <c r="F372" s="2">
        <v>0</v>
      </c>
      <c r="G372" s="3">
        <f t="shared" si="12"/>
        <v>1271546.30834</v>
      </c>
      <c r="H372" s="3">
        <f t="shared" si="13"/>
        <v>0.35999999998603016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502631.01</v>
      </c>
      <c r="D373" s="2">
        <f>'PR-RAS'!E378</f>
        <v>1707541.92</v>
      </c>
      <c r="E373" s="2">
        <v>0</v>
      </c>
      <c r="F373" s="2">
        <v>0</v>
      </c>
      <c r="G373" s="3">
        <f t="shared" si="12"/>
        <v>1457389.9241999998</v>
      </c>
      <c r="H373" s="3">
        <f t="shared" si="13"/>
        <v>9.0000000083819032E-2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122833.85</v>
      </c>
      <c r="D374" s="2">
        <f>'PR-RAS'!E379</f>
        <v>167457.21</v>
      </c>
      <c r="E374" s="2">
        <v>0</v>
      </c>
      <c r="F374" s="2">
        <v>0</v>
      </c>
      <c r="G374" s="3">
        <f t="shared" si="12"/>
        <v>170740.10471000001</v>
      </c>
      <c r="H374" s="3">
        <f t="shared" si="13"/>
        <v>0.35999999998603016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2253.09</v>
      </c>
      <c r="D375" s="2">
        <f>'PR-RAS'!E380</f>
        <v>980.63</v>
      </c>
      <c r="E375" s="2">
        <v>0</v>
      </c>
      <c r="F375" s="2">
        <v>0</v>
      </c>
      <c r="G375" s="3">
        <f t="shared" si="12"/>
        <v>1576.1669000000002</v>
      </c>
      <c r="H375" s="3">
        <f t="shared" si="13"/>
        <v>0.46000000000015007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6718.13</v>
      </c>
      <c r="D376" s="2">
        <f>'PR-RAS'!E381</f>
        <v>5000</v>
      </c>
      <c r="E376" s="2">
        <v>0</v>
      </c>
      <c r="F376" s="2">
        <v>0</v>
      </c>
      <c r="G376" s="3">
        <f t="shared" si="12"/>
        <v>6269.2987499999999</v>
      </c>
      <c r="H376" s="3">
        <f t="shared" si="13"/>
        <v>0.13000000000010914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4948.99</v>
      </c>
      <c r="D377" s="2">
        <f>'PR-RAS'!E382</f>
        <v>0</v>
      </c>
      <c r="E377" s="2">
        <v>0</v>
      </c>
      <c r="F377" s="2">
        <v>0</v>
      </c>
      <c r="G377" s="3">
        <f t="shared" si="12"/>
        <v>1860.82024</v>
      </c>
      <c r="H377" s="3">
        <f t="shared" si="13"/>
        <v>1.0000000000218279E-2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108913.64</v>
      </c>
      <c r="D381" s="2">
        <f>'PR-RAS'!E386</f>
        <v>161476.57999999999</v>
      </c>
      <c r="E381" s="2">
        <v>0</v>
      </c>
      <c r="F381" s="2">
        <v>0</v>
      </c>
      <c r="G381" s="3">
        <f t="shared" si="12"/>
        <v>164109.38399999999</v>
      </c>
      <c r="H381" s="3">
        <f t="shared" si="13"/>
        <v>0.78000000001338776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2542.5</v>
      </c>
      <c r="D388" s="2">
        <f>'PR-RAS'!E393</f>
        <v>0</v>
      </c>
      <c r="E388" s="2">
        <v>0</v>
      </c>
      <c r="F388" s="2">
        <v>0</v>
      </c>
      <c r="G388" s="3">
        <f t="shared" si="12"/>
        <v>983.94749999999999</v>
      </c>
      <c r="H388" s="3">
        <f t="shared" si="13"/>
        <v>0.5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2542.5</v>
      </c>
      <c r="D390" s="2">
        <f>'PR-RAS'!E395</f>
        <v>0</v>
      </c>
      <c r="E390" s="2">
        <v>0</v>
      </c>
      <c r="F390" s="2">
        <v>0</v>
      </c>
      <c r="G390" s="3">
        <f t="shared" si="12"/>
        <v>989.03250000000003</v>
      </c>
      <c r="H390" s="3">
        <f t="shared" si="13"/>
        <v>0.5</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22937.5</v>
      </c>
      <c r="D396" s="2">
        <f>'PR-RAS'!E401</f>
        <v>37918.879999999997</v>
      </c>
      <c r="E396" s="2">
        <v>0</v>
      </c>
      <c r="F396" s="2">
        <v>0</v>
      </c>
      <c r="G396" s="3">
        <f t="shared" si="12"/>
        <v>39016.227700000003</v>
      </c>
      <c r="H396" s="3">
        <f t="shared" si="13"/>
        <v>0.62000000000261934</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9368.8799999999992</v>
      </c>
      <c r="E398" s="2">
        <v>0</v>
      </c>
      <c r="F398" s="2">
        <v>0</v>
      </c>
      <c r="G398" s="3">
        <f t="shared" si="12"/>
        <v>7438.8907199999994</v>
      </c>
      <c r="H398" s="3">
        <f t="shared" si="13"/>
        <v>0.12000000000080036</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22937.5</v>
      </c>
      <c r="D399" s="2">
        <f>'PR-RAS'!E404</f>
        <v>28550</v>
      </c>
      <c r="E399" s="2">
        <v>0</v>
      </c>
      <c r="F399" s="2">
        <v>0</v>
      </c>
      <c r="G399" s="3">
        <f t="shared" si="12"/>
        <v>31854.925000000003</v>
      </c>
      <c r="H399" s="3">
        <f t="shared" si="13"/>
        <v>0.5</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1856580.7500000005</v>
      </c>
      <c r="D413" s="2">
        <f>'PR-RAS'!E418</f>
        <v>3597433.11</v>
      </c>
      <c r="E413" s="2">
        <v>0</v>
      </c>
      <c r="F413" s="2">
        <v>0</v>
      </c>
      <c r="G413" s="3">
        <f t="shared" si="12"/>
        <v>3729196.1516400003</v>
      </c>
      <c r="H413" s="3">
        <f t="shared" si="13"/>
        <v>0.35999999940395355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1540341.07</v>
      </c>
      <c r="D415" s="2">
        <f>'PR-RAS'!E420</f>
        <v>2423729.5699999998</v>
      </c>
      <c r="E415" s="2">
        <v>0</v>
      </c>
      <c r="F415" s="2">
        <v>0</v>
      </c>
      <c r="G415" s="3">
        <f t="shared" si="12"/>
        <v>2644549.28694</v>
      </c>
      <c r="H415" s="3">
        <f t="shared" si="13"/>
        <v>0.50000000023283064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30710.05</v>
      </c>
      <c r="D416" s="2">
        <f>'PR-RAS'!E421</f>
        <v>0</v>
      </c>
      <c r="E416" s="2">
        <v>0</v>
      </c>
      <c r="F416" s="2">
        <v>0</v>
      </c>
      <c r="G416" s="3">
        <f t="shared" si="12"/>
        <v>12744.670749999999</v>
      </c>
      <c r="H416" s="3">
        <f t="shared" si="13"/>
        <v>4.9999999999272404E-2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7489783.2200000007</v>
      </c>
      <c r="D417" s="2">
        <f>'PR-RAS'!E422</f>
        <v>8288409.0999999987</v>
      </c>
      <c r="E417" s="2">
        <v>0</v>
      </c>
      <c r="F417" s="2">
        <v>0</v>
      </c>
      <c r="G417" s="3">
        <f t="shared" si="12"/>
        <v>10011706.190719999</v>
      </c>
      <c r="H417" s="3">
        <f t="shared" si="13"/>
        <v>0.31999999936670065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8520325.879999999</v>
      </c>
      <c r="D418" s="2">
        <f>'PR-RAS'!E423</f>
        <v>10136511.25</v>
      </c>
      <c r="E418" s="2">
        <v>0</v>
      </c>
      <c r="F418" s="2">
        <v>0</v>
      </c>
      <c r="G418" s="3">
        <f t="shared" si="12"/>
        <v>12006826.274459999</v>
      </c>
      <c r="H418" s="3">
        <f t="shared" si="13"/>
        <v>0.37000000104308128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1030542.6599999983</v>
      </c>
      <c r="D420" s="2">
        <f>'PR-RAS'!E425</f>
        <v>1848102.1500000013</v>
      </c>
      <c r="E420" s="2">
        <v>0</v>
      </c>
      <c r="F420" s="2">
        <v>0</v>
      </c>
      <c r="G420" s="3">
        <f t="shared" si="12"/>
        <v>1980506.9762400002</v>
      </c>
      <c r="H420" s="3">
        <f t="shared" si="13"/>
        <v>0.49000000301748514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1394285.87</v>
      </c>
      <c r="D422" s="2">
        <f>'PR-RAS'!E427</f>
        <v>2426498.73</v>
      </c>
      <c r="E422" s="2">
        <v>0</v>
      </c>
      <c r="F422" s="2">
        <v>0</v>
      </c>
      <c r="G422" s="3">
        <f t="shared" si="12"/>
        <v>2630106.2819300001</v>
      </c>
      <c r="H422" s="3">
        <f t="shared" si="13"/>
        <v>0.39999999990686774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615597.22000000009</v>
      </c>
      <c r="D423" s="2">
        <f>'PR-RAS'!E428</f>
        <v>609640.89</v>
      </c>
      <c r="E423" s="2">
        <v>0</v>
      </c>
      <c r="F423" s="2">
        <v>0</v>
      </c>
      <c r="G423" s="3">
        <f t="shared" si="12"/>
        <v>774318.93799999997</v>
      </c>
      <c r="H423" s="3">
        <f t="shared" si="13"/>
        <v>0.33000000007450581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880982.49</v>
      </c>
      <c r="D424" s="2">
        <f>'PR-RAS'!E430</f>
        <v>1855587.6</v>
      </c>
      <c r="E424" s="2">
        <v>0</v>
      </c>
      <c r="F424" s="2">
        <v>0</v>
      </c>
      <c r="G424" s="3">
        <f t="shared" si="12"/>
        <v>1942482.7028700002</v>
      </c>
      <c r="H424" s="3">
        <f t="shared" si="13"/>
        <v>0.88999999989755452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880982.49</v>
      </c>
      <c r="D485" s="2">
        <f>'PR-RAS'!E491</f>
        <v>1855587.6</v>
      </c>
      <c r="E485" s="2">
        <v>0</v>
      </c>
      <c r="F485" s="2">
        <v>0</v>
      </c>
      <c r="G485" s="3">
        <f t="shared" si="12"/>
        <v>2222604.3219600003</v>
      </c>
      <c r="H485" s="3">
        <f t="shared" si="13"/>
        <v>0.88999999989755452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880982.49</v>
      </c>
      <c r="D491" s="2">
        <f>'PR-RAS'!E497</f>
        <v>1855587.6</v>
      </c>
      <c r="E491" s="2">
        <v>0</v>
      </c>
      <c r="F491" s="2">
        <v>0</v>
      </c>
      <c r="G491" s="3">
        <f t="shared" si="12"/>
        <v>2250157.2681</v>
      </c>
      <c r="H491" s="3">
        <f t="shared" si="13"/>
        <v>0.88999999989755452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880982.49</v>
      </c>
      <c r="D492" s="2">
        <f>'PR-RAS'!E498</f>
        <v>1855587.6</v>
      </c>
      <c r="E492" s="2">
        <v>0</v>
      </c>
      <c r="F492" s="2">
        <v>0</v>
      </c>
      <c r="G492" s="3">
        <f t="shared" si="12"/>
        <v>2254749.4257900002</v>
      </c>
      <c r="H492" s="3">
        <f t="shared" si="13"/>
        <v>0.88999999989755452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221204.64</v>
      </c>
      <c r="D529" s="2">
        <f>'PR-RAS'!E535</f>
        <v>221204.64</v>
      </c>
      <c r="E529" s="2">
        <v>0</v>
      </c>
      <c r="F529" s="2">
        <v>0</v>
      </c>
      <c r="G529" s="3">
        <f t="shared" ref="G529:G836" si="14">(B529/1000)*(C529*1+D529*2)</f>
        <v>350388.14976000006</v>
      </c>
      <c r="H529" s="3">
        <f t="shared" ref="H529:H836" si="15">ABS(C529-ROUND(C529,0))+ABS(D529-ROUND(D529,0))</f>
        <v>0.71999999997206032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221204.64</v>
      </c>
      <c r="D591" s="2">
        <f>'PR-RAS'!E597</f>
        <v>221204.64</v>
      </c>
      <c r="E591" s="2">
        <v>0</v>
      </c>
      <c r="F591" s="2">
        <v>0</v>
      </c>
      <c r="G591" s="3">
        <f t="shared" si="14"/>
        <v>391532.21279999998</v>
      </c>
      <c r="H591" s="3">
        <f t="shared" si="15"/>
        <v>0.71999999997206032</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221204.64</v>
      </c>
      <c r="D597" s="2">
        <f>'PR-RAS'!E603</f>
        <v>221204.64</v>
      </c>
      <c r="E597" s="2">
        <v>0</v>
      </c>
      <c r="F597" s="2">
        <v>0</v>
      </c>
      <c r="G597" s="3">
        <f t="shared" si="14"/>
        <v>395513.89632</v>
      </c>
      <c r="H597" s="3">
        <f t="shared" si="15"/>
        <v>0.71999999997206032</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221204.64</v>
      </c>
      <c r="D598" s="2">
        <f>'PR-RAS'!E604</f>
        <v>221204.64</v>
      </c>
      <c r="E598" s="2">
        <v>0</v>
      </c>
      <c r="F598" s="2">
        <v>0</v>
      </c>
      <c r="G598" s="3">
        <f t="shared" si="14"/>
        <v>396177.51024000003</v>
      </c>
      <c r="H598" s="3">
        <f t="shared" si="15"/>
        <v>0.71999999997206032</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659777.85</v>
      </c>
      <c r="D633" s="2">
        <f>'PR-RAS'!E639</f>
        <v>1634382.96</v>
      </c>
      <c r="E633" s="2">
        <v>0</v>
      </c>
      <c r="F633" s="2">
        <v>0</v>
      </c>
      <c r="G633" s="3">
        <f t="shared" si="14"/>
        <v>2482839.6626400002</v>
      </c>
      <c r="H633" s="3">
        <f t="shared" si="15"/>
        <v>0.19000000006053597</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1582239.07</v>
      </c>
      <c r="D635" s="2">
        <f>'PR-RAS'!E641</f>
        <v>2125417.66</v>
      </c>
      <c r="E635" s="2">
        <v>0</v>
      </c>
      <c r="F635" s="2">
        <v>0</v>
      </c>
      <c r="G635" s="3">
        <f t="shared" si="14"/>
        <v>3698169.1632600003</v>
      </c>
      <c r="H635" s="3">
        <f t="shared" si="15"/>
        <v>0.40999999991618097</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8370765.7100000009</v>
      </c>
      <c r="D637" s="2">
        <f>'PR-RAS'!E643</f>
        <v>10143996.699999999</v>
      </c>
      <c r="E637" s="2">
        <v>0</v>
      </c>
      <c r="F637" s="2">
        <v>0</v>
      </c>
      <c r="G637" s="3">
        <f t="shared" si="14"/>
        <v>18226970.793960001</v>
      </c>
      <c r="H637" s="3">
        <f t="shared" si="15"/>
        <v>0.58999999985098839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8741530.5199999996</v>
      </c>
      <c r="D638" s="2">
        <f>'PR-RAS'!E644</f>
        <v>10357715.890000001</v>
      </c>
      <c r="E638" s="2">
        <v>0</v>
      </c>
      <c r="F638" s="2">
        <v>0</v>
      </c>
      <c r="G638" s="3">
        <f t="shared" si="14"/>
        <v>18764084.985100001</v>
      </c>
      <c r="H638" s="3">
        <f t="shared" si="15"/>
        <v>0.58999999985098839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370764.80999999866</v>
      </c>
      <c r="D640" s="2">
        <f>'PR-RAS'!E646</f>
        <v>213719.19000000134</v>
      </c>
      <c r="E640" s="2">
        <v>0</v>
      </c>
      <c r="F640" s="2">
        <v>0</v>
      </c>
      <c r="G640" s="3">
        <f t="shared" si="14"/>
        <v>510051.83841000084</v>
      </c>
      <c r="H640" s="3">
        <f t="shared" si="15"/>
        <v>0.38000000268220901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187953.19999999995</v>
      </c>
      <c r="D641" s="2">
        <f>'PR-RAS'!E647</f>
        <v>0</v>
      </c>
      <c r="E641" s="2">
        <v>0</v>
      </c>
      <c r="F641" s="2">
        <v>0</v>
      </c>
      <c r="G641" s="3">
        <f t="shared" si="14"/>
        <v>120290.04799999997</v>
      </c>
      <c r="H641" s="3">
        <f t="shared" si="15"/>
        <v>0.19999999995343387</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301081.06999999983</v>
      </c>
      <c r="E642" s="2">
        <v>0</v>
      </c>
      <c r="F642" s="2">
        <v>0</v>
      </c>
      <c r="G642" s="3">
        <f t="shared" si="14"/>
        <v>385985.9317399998</v>
      </c>
      <c r="H642" s="3">
        <f t="shared" si="15"/>
        <v>6.9999999832361937E-2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182811.60999999871</v>
      </c>
      <c r="D644" s="2">
        <f>'PR-RAS'!E650</f>
        <v>514800.26000000117</v>
      </c>
      <c r="E644" s="2">
        <v>0</v>
      </c>
      <c r="F644" s="2">
        <v>0</v>
      </c>
      <c r="G644" s="3">
        <f t="shared" si="14"/>
        <v>779580.99959000072</v>
      </c>
      <c r="H644" s="3">
        <f t="shared" si="15"/>
        <v>0.65000000246800482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83302.039999999994</v>
      </c>
      <c r="D645" s="2">
        <f>'PR-RAS'!E651</f>
        <v>108750.73</v>
      </c>
      <c r="E645" s="2">
        <v>0</v>
      </c>
      <c r="F645" s="2">
        <v>0</v>
      </c>
      <c r="G645" s="3">
        <f t="shared" si="14"/>
        <v>193717.454</v>
      </c>
      <c r="H645" s="3">
        <f t="shared" si="15"/>
        <v>0.30999999999767169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610147.19999999995</v>
      </c>
      <c r="D646" s="2">
        <f>'PR-RAS'!E653</f>
        <v>225845.54</v>
      </c>
      <c r="E646" s="2">
        <v>0</v>
      </c>
      <c r="F646" s="2">
        <v>0</v>
      </c>
      <c r="G646" s="3">
        <f t="shared" si="14"/>
        <v>684885.69060000009</v>
      </c>
      <c r="H646" s="3">
        <f t="shared" si="15"/>
        <v>0.6599999999452848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7379966.5</v>
      </c>
      <c r="D647" s="2">
        <f>'PR-RAS'!E654</f>
        <v>9396443.0099999998</v>
      </c>
      <c r="E647" s="2">
        <v>0</v>
      </c>
      <c r="F647" s="2">
        <v>0</v>
      </c>
      <c r="G647" s="3">
        <f t="shared" si="14"/>
        <v>16907662.72792</v>
      </c>
      <c r="H647" s="3">
        <f t="shared" si="15"/>
        <v>0.50999999977648258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7764268.1600000001</v>
      </c>
      <c r="D648" s="2">
        <f>'PR-RAS'!E655</f>
        <v>9622202.2799999993</v>
      </c>
      <c r="E648" s="2">
        <v>0</v>
      </c>
      <c r="F648" s="2">
        <v>0</v>
      </c>
      <c r="G648" s="3">
        <f t="shared" si="14"/>
        <v>17474611.249839999</v>
      </c>
      <c r="H648" s="3">
        <f t="shared" si="15"/>
        <v>0.43999999947845936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225845.54000000004</v>
      </c>
      <c r="D649" s="2">
        <f>'PR-RAS'!E656</f>
        <v>86.269999999552965</v>
      </c>
      <c r="E649" s="2">
        <v>0</v>
      </c>
      <c r="F649" s="2">
        <v>0</v>
      </c>
      <c r="G649" s="3">
        <f t="shared" si="14"/>
        <v>146459.71583999944</v>
      </c>
      <c r="H649" s="3">
        <f t="shared" si="15"/>
        <v>0.72999999951571226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27</v>
      </c>
      <c r="D650" s="2">
        <f>'PR-RAS'!E657</f>
        <v>30</v>
      </c>
      <c r="E650" s="2">
        <v>0</v>
      </c>
      <c r="F650" s="2">
        <v>0</v>
      </c>
      <c r="G650" s="3">
        <f t="shared" si="14"/>
        <v>56.463000000000001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22</v>
      </c>
      <c r="D652" s="2">
        <f>'PR-RAS'!E659</f>
        <v>28</v>
      </c>
      <c r="E652" s="2">
        <v>0</v>
      </c>
      <c r="F652" s="2">
        <v>0</v>
      </c>
      <c r="G652" s="3">
        <f t="shared" si="14"/>
        <v>50.777999999999999</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11856.53</v>
      </c>
      <c r="D655" s="2">
        <f>'PR-RAS'!E662</f>
        <v>9704.42</v>
      </c>
      <c r="E655" s="2">
        <v>0</v>
      </c>
      <c r="F655" s="2">
        <v>0</v>
      </c>
      <c r="G655" s="3">
        <f t="shared" si="14"/>
        <v>20447.551980000004</v>
      </c>
      <c r="H655" s="3">
        <f t="shared" si="15"/>
        <v>0.88999999999941792</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134697.60999999999</v>
      </c>
      <c r="E657" s="2">
        <v>0</v>
      </c>
      <c r="F657" s="2">
        <v>0</v>
      </c>
      <c r="G657" s="3">
        <f t="shared" si="16"/>
        <v>176723.26431999999</v>
      </c>
      <c r="H657" s="3">
        <f t="shared" si="17"/>
        <v>0.39000000001396984</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822833.19</v>
      </c>
      <c r="D662" s="2">
        <f>'PR-RAS'!E669</f>
        <v>571035.92000000004</v>
      </c>
      <c r="E662" s="2">
        <v>0</v>
      </c>
      <c r="F662" s="2">
        <v>0</v>
      </c>
      <c r="G662" s="3">
        <f t="shared" si="14"/>
        <v>1298802.2248300002</v>
      </c>
      <c r="H662" s="3">
        <f t="shared" si="15"/>
        <v>0.26999999990221113</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8905</v>
      </c>
      <c r="D663" s="2">
        <f>'PR-RAS'!E670</f>
        <v>0</v>
      </c>
      <c r="E663" s="2">
        <v>0</v>
      </c>
      <c r="F663" s="2">
        <v>0</v>
      </c>
      <c r="G663" s="3">
        <f t="shared" si="14"/>
        <v>5895.1100000000006</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314217.89</v>
      </c>
      <c r="D666" s="2">
        <f>'PR-RAS'!E673</f>
        <v>211881.25</v>
      </c>
      <c r="E666" s="2">
        <v>0</v>
      </c>
      <c r="F666" s="2">
        <v>0</v>
      </c>
      <c r="G666" s="3">
        <f t="shared" si="14"/>
        <v>490756.95935000002</v>
      </c>
      <c r="H666" s="3">
        <f t="shared" si="15"/>
        <v>0.35999999998603016</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100000</v>
      </c>
      <c r="D667" s="2">
        <f>'PR-RAS'!E674</f>
        <v>100000</v>
      </c>
      <c r="E667" s="2">
        <v>0</v>
      </c>
      <c r="F667" s="2">
        <v>0</v>
      </c>
      <c r="G667" s="3">
        <f t="shared" si="14"/>
        <v>199800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12844.48</v>
      </c>
      <c r="D670" s="2">
        <f>'PR-RAS'!E677</f>
        <v>6604.3</v>
      </c>
      <c r="E670" s="2">
        <v>0</v>
      </c>
      <c r="F670" s="2">
        <v>0</v>
      </c>
      <c r="G670" s="3">
        <f t="shared" si="14"/>
        <v>17429.510520000003</v>
      </c>
      <c r="H670" s="3">
        <f t="shared" si="15"/>
        <v>0.77999999999974534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1350.75</v>
      </c>
      <c r="D672" s="2">
        <f>'PR-RAS'!E679</f>
        <v>0</v>
      </c>
      <c r="E672" s="2">
        <v>0</v>
      </c>
      <c r="F672" s="2">
        <v>0</v>
      </c>
      <c r="G672" s="3">
        <f t="shared" si="14"/>
        <v>906.35325</v>
      </c>
      <c r="H672" s="3">
        <f t="shared" si="15"/>
        <v>0.25</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521013.87</v>
      </c>
      <c r="E674" s="2">
        <v>0</v>
      </c>
      <c r="F674" s="2">
        <v>0</v>
      </c>
      <c r="G674" s="3">
        <f t="shared" si="14"/>
        <v>701284.66902000003</v>
      </c>
      <c r="H674" s="3">
        <f t="shared" si="15"/>
        <v>0.13000000000465661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30000</v>
      </c>
      <c r="D675" s="2">
        <f>'PR-RAS'!E682</f>
        <v>400000</v>
      </c>
      <c r="E675" s="2">
        <v>0</v>
      </c>
      <c r="F675" s="2">
        <v>0</v>
      </c>
      <c r="G675" s="3">
        <f t="shared" si="14"/>
        <v>559420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203024.09</v>
      </c>
      <c r="D695" s="2">
        <f>'PR-RAS'!E702</f>
        <v>155040.26</v>
      </c>
      <c r="E695" s="2">
        <v>0</v>
      </c>
      <c r="F695" s="2">
        <v>0</v>
      </c>
      <c r="G695" s="3">
        <f t="shared" si="14"/>
        <v>356094.59933999996</v>
      </c>
      <c r="H695" s="3">
        <f t="shared" si="15"/>
        <v>0.35000000000582077</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7750.84</v>
      </c>
      <c r="D697" s="2">
        <f>'PR-RAS'!E704</f>
        <v>3128.88</v>
      </c>
      <c r="E697" s="2">
        <v>0</v>
      </c>
      <c r="F697" s="2">
        <v>0</v>
      </c>
      <c r="G697" s="3">
        <f t="shared" si="14"/>
        <v>9749.9856</v>
      </c>
      <c r="H697" s="3">
        <f t="shared" si="15"/>
        <v>0.27999999999974534</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13406.8</v>
      </c>
      <c r="E704" s="2">
        <v>0</v>
      </c>
      <c r="F704" s="2">
        <v>0</v>
      </c>
      <c r="G704" s="3">
        <f t="shared" ref="G704:G707" si="20">(B704/1000)*(C704*1+D704*2)</f>
        <v>18849.960799999997</v>
      </c>
      <c r="H704" s="3">
        <f t="shared" ref="H704:H707" si="21">ABS(C704-ROUND(C704,0))+ABS(D704-ROUND(D704,0))</f>
        <v>0.2000000000007276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411.26</v>
      </c>
      <c r="E705" s="2">
        <v>0</v>
      </c>
      <c r="F705" s="2">
        <v>0</v>
      </c>
      <c r="G705" s="3">
        <f t="shared" si="20"/>
        <v>579.05408</v>
      </c>
      <c r="H705" s="3">
        <f t="shared" si="21"/>
        <v>0.25999999999999091</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49703.57</v>
      </c>
      <c r="D717" s="2">
        <f>'PR-RAS'!E724</f>
        <v>60180.27</v>
      </c>
      <c r="E717" s="2">
        <v>0</v>
      </c>
      <c r="F717" s="2">
        <v>0</v>
      </c>
      <c r="G717" s="3">
        <f t="shared" si="14"/>
        <v>121765.90275999998</v>
      </c>
      <c r="H717" s="3">
        <f t="shared" si="15"/>
        <v>0.69999999999708962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1242</v>
      </c>
      <c r="D719" s="2">
        <f>'PR-RAS'!E726</f>
        <v>14426.9</v>
      </c>
      <c r="E719" s="2">
        <v>0</v>
      </c>
      <c r="F719" s="2">
        <v>0</v>
      </c>
      <c r="G719" s="3">
        <f t="shared" si="14"/>
        <v>21608.784399999997</v>
      </c>
      <c r="H719" s="3">
        <f t="shared" si="15"/>
        <v>0.1000000000003638</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28101.15</v>
      </c>
      <c r="D725" s="2">
        <f>'PR-RAS'!E732</f>
        <v>31823.8</v>
      </c>
      <c r="E725" s="2">
        <v>0</v>
      </c>
      <c r="F725" s="2">
        <v>0</v>
      </c>
      <c r="G725" s="3">
        <f t="shared" si="14"/>
        <v>66426.095000000001</v>
      </c>
      <c r="H725" s="3">
        <f t="shared" si="15"/>
        <v>0.35000000000218279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6236.1</v>
      </c>
      <c r="E726" s="2">
        <v>0</v>
      </c>
      <c r="F726" s="2">
        <v>0</v>
      </c>
      <c r="G726" s="3">
        <f t="shared" si="14"/>
        <v>9042.3449999999993</v>
      </c>
      <c r="H726" s="3">
        <f t="shared" si="15"/>
        <v>0.1000000000003638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38329.4</v>
      </c>
      <c r="D727" s="2">
        <f>'PR-RAS'!E734</f>
        <v>38953.31</v>
      </c>
      <c r="E727" s="2">
        <v>0</v>
      </c>
      <c r="F727" s="2">
        <v>0</v>
      </c>
      <c r="G727" s="3">
        <f t="shared" si="14"/>
        <v>84387.350519999993</v>
      </c>
      <c r="H727" s="3">
        <f t="shared" si="15"/>
        <v>0.70999999999912689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28377.02</v>
      </c>
      <c r="D731" s="2">
        <f>'PR-RAS'!E738</f>
        <v>33441.160000000003</v>
      </c>
      <c r="E731" s="2">
        <v>0</v>
      </c>
      <c r="F731" s="2">
        <v>0</v>
      </c>
      <c r="G731" s="3">
        <f t="shared" si="14"/>
        <v>69539.318200000009</v>
      </c>
      <c r="H731" s="3">
        <f t="shared" si="15"/>
        <v>0.18000000000392902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4987.3599999999997</v>
      </c>
      <c r="D732" s="2">
        <f>'PR-RAS'!E739</f>
        <v>0</v>
      </c>
      <c r="E732" s="2">
        <v>0</v>
      </c>
      <c r="F732" s="2">
        <v>0</v>
      </c>
      <c r="G732" s="3">
        <f t="shared" si="14"/>
        <v>3645.7601599999998</v>
      </c>
      <c r="H732" s="3">
        <f t="shared" si="15"/>
        <v>0.35999999999967258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23134.52</v>
      </c>
      <c r="D734" s="2">
        <f>'PR-RAS'!E741</f>
        <v>55445.43</v>
      </c>
      <c r="E734" s="2">
        <v>0</v>
      </c>
      <c r="F734" s="2">
        <v>0</v>
      </c>
      <c r="G734" s="3">
        <f t="shared" si="14"/>
        <v>98240.603539999996</v>
      </c>
      <c r="H734" s="3">
        <f t="shared" si="15"/>
        <v>0.90999999999985448</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2290.59</v>
      </c>
      <c r="D735" s="2">
        <f>'PR-RAS'!E742</f>
        <v>2663.22</v>
      </c>
      <c r="E735" s="2">
        <v>0</v>
      </c>
      <c r="F735" s="2">
        <v>0</v>
      </c>
      <c r="G735" s="3">
        <f t="shared" si="14"/>
        <v>5590.90002</v>
      </c>
      <c r="H735" s="3">
        <f t="shared" si="15"/>
        <v>0.62999999999965439</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30938.51</v>
      </c>
      <c r="D750" s="2">
        <f>'PR-RAS'!E757</f>
        <v>66883.03</v>
      </c>
      <c r="E750" s="2">
        <v>0</v>
      </c>
      <c r="F750" s="2">
        <v>0</v>
      </c>
      <c r="G750" s="3">
        <f t="shared" si="14"/>
        <v>123363.72293</v>
      </c>
      <c r="H750" s="3">
        <f t="shared" si="15"/>
        <v>0.52000000000043656</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7460.83</v>
      </c>
      <c r="D770" s="2">
        <f>'PR-RAS'!E777</f>
        <v>15424.72</v>
      </c>
      <c r="E770" s="2">
        <v>0</v>
      </c>
      <c r="F770" s="2">
        <v>0</v>
      </c>
      <c r="G770" s="3">
        <f t="shared" si="14"/>
        <v>29460.597629999997</v>
      </c>
      <c r="H770" s="3">
        <f t="shared" si="15"/>
        <v>0.4500000000007276</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151601.92000000001</v>
      </c>
      <c r="D836" s="2">
        <f>'PR-RAS'!E843</f>
        <v>194159.8</v>
      </c>
      <c r="E836" s="2">
        <v>0</v>
      </c>
      <c r="F836" s="2">
        <v>0</v>
      </c>
      <c r="G836" s="3">
        <f t="shared" si="14"/>
        <v>450834.46919999999</v>
      </c>
      <c r="H836" s="3">
        <f t="shared" si="15"/>
        <v>0.27999999999883585</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12416.47</v>
      </c>
      <c r="D839" s="2">
        <f>'PR-RAS'!E846</f>
        <v>9179.65</v>
      </c>
      <c r="E839" s="2">
        <v>0</v>
      </c>
      <c r="F839" s="2">
        <v>0</v>
      </c>
      <c r="G839" s="3">
        <f t="shared" si="34"/>
        <v>25790.095259999995</v>
      </c>
      <c r="H839" s="3">
        <f t="shared" si="35"/>
        <v>0.81999999999970896</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112200.04</v>
      </c>
      <c r="D843" s="2">
        <f>'PR-RAS'!E850</f>
        <v>117238.11</v>
      </c>
      <c r="E843" s="2">
        <v>0</v>
      </c>
      <c r="F843" s="2">
        <v>0</v>
      </c>
      <c r="G843" s="3">
        <f t="shared" si="34"/>
        <v>291901.41091999999</v>
      </c>
      <c r="H843" s="3">
        <f t="shared" si="35"/>
        <v>0.14999999999417923</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18460</v>
      </c>
      <c r="D844" s="2">
        <f>'PR-RAS'!E851</f>
        <v>19735</v>
      </c>
      <c r="E844" s="2">
        <v>0</v>
      </c>
      <c r="F844" s="2">
        <v>0</v>
      </c>
      <c r="G844" s="3">
        <f t="shared" si="34"/>
        <v>48834.99</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24140.74</v>
      </c>
      <c r="D848" s="2">
        <f>'PR-RAS'!E855</f>
        <v>4325.1499999999996</v>
      </c>
      <c r="E848" s="2">
        <v>0</v>
      </c>
      <c r="F848" s="2">
        <v>0</v>
      </c>
      <c r="G848" s="3">
        <f t="shared" si="34"/>
        <v>27774.010880000002</v>
      </c>
      <c r="H848" s="3">
        <f t="shared" si="35"/>
        <v>0.40999999999803549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27450</v>
      </c>
      <c r="D850" s="2">
        <f>'PR-RAS'!E857</f>
        <v>13000</v>
      </c>
      <c r="E850" s="2">
        <v>0</v>
      </c>
      <c r="F850" s="2">
        <v>0</v>
      </c>
      <c r="G850" s="3">
        <f t="shared" si="34"/>
        <v>45379.049999999996</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400000</v>
      </c>
      <c r="D854" s="2">
        <f>'PR-RAS'!E861</f>
        <v>200000</v>
      </c>
      <c r="E854" s="2">
        <v>0</v>
      </c>
      <c r="F854" s="2">
        <v>0</v>
      </c>
      <c r="G854" s="3">
        <f t="shared" si="34"/>
        <v>682400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211257.05</v>
      </c>
      <c r="E898" s="2">
        <v>0</v>
      </c>
      <c r="F898" s="2">
        <v>0</v>
      </c>
      <c r="G898" s="3">
        <f t="shared" si="34"/>
        <v>378995.14769999997</v>
      </c>
      <c r="H898" s="3">
        <f t="shared" si="35"/>
        <v>4.9999999988358468E-2</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880982.49</v>
      </c>
      <c r="D899" s="2">
        <f>'PR-RAS'!E906</f>
        <v>1644330.55</v>
      </c>
      <c r="E899" s="2">
        <v>0</v>
      </c>
      <c r="F899" s="2">
        <v>0</v>
      </c>
      <c r="G899" s="3">
        <f t="shared" si="34"/>
        <v>3744339.9438200002</v>
      </c>
      <c r="H899" s="3">
        <f t="shared" si="35"/>
        <v>0.93999999994412065</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221204.64</v>
      </c>
      <c r="D967" s="2">
        <f>'PR-RAS'!E974</f>
        <v>221204.64</v>
      </c>
      <c r="E967" s="2">
        <v>0</v>
      </c>
      <c r="F967" s="2">
        <v>0</v>
      </c>
      <c r="G967" s="3">
        <f t="shared" si="34"/>
        <v>641051.04671999998</v>
      </c>
      <c r="H967" s="3">
        <f t="shared" si="35"/>
        <v>0.71999999997206032</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29268551.379999999</v>
      </c>
      <c r="D1011" s="7">
        <f>BILANCA!E6</f>
        <v>31543401.5</v>
      </c>
      <c r="E1011" s="7">
        <v>0</v>
      </c>
      <c r="F1011" s="7">
        <v>0</v>
      </c>
      <c r="G1011" s="8">
        <f t="shared" ref="G1011:G1306" si="38">B1011/1000*C1011+B1011/500*D1011</f>
        <v>92355.354380000004</v>
      </c>
      <c r="H1011" s="8">
        <f t="shared" si="35"/>
        <v>0.87999999895691872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24906174.779999997</v>
      </c>
      <c r="D1012" s="2">
        <f>BILANCA!E7</f>
        <v>27380369.93</v>
      </c>
      <c r="E1012" s="2">
        <v>0</v>
      </c>
      <c r="F1012" s="2">
        <v>0</v>
      </c>
      <c r="G1012" s="3">
        <f t="shared" si="38"/>
        <v>159333.82928000001</v>
      </c>
      <c r="H1012" s="3">
        <f t="shared" si="35"/>
        <v>0.29000000283122063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2179914.27</v>
      </c>
      <c r="D1013" s="2">
        <f>BILANCA!E8</f>
        <v>2368137.13</v>
      </c>
      <c r="E1013" s="2">
        <v>0</v>
      </c>
      <c r="F1013" s="2">
        <v>0</v>
      </c>
      <c r="G1013" s="3">
        <f t="shared" si="38"/>
        <v>20748.565590000002</v>
      </c>
      <c r="H1013" s="3">
        <f t="shared" si="35"/>
        <v>0.39999999990686774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2167723.15</v>
      </c>
      <c r="D1014" s="2">
        <f>BILANCA!E9</f>
        <v>2355946.0099999998</v>
      </c>
      <c r="E1014" s="2">
        <v>0</v>
      </c>
      <c r="F1014" s="2">
        <v>0</v>
      </c>
      <c r="G1014" s="3">
        <f t="shared" si="38"/>
        <v>27518.460679999997</v>
      </c>
      <c r="H1014" s="3">
        <f t="shared" si="35"/>
        <v>0.15999999968335032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12191.12</v>
      </c>
      <c r="D1015" s="2">
        <f>BILANCA!E10</f>
        <v>12191.12</v>
      </c>
      <c r="E1015" s="2">
        <v>0</v>
      </c>
      <c r="F1015" s="2">
        <v>0</v>
      </c>
      <c r="G1015" s="3">
        <f t="shared" si="38"/>
        <v>182.86680000000001</v>
      </c>
      <c r="H1015" s="3">
        <f t="shared" si="35"/>
        <v>0.24000000000160071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22726260.509999998</v>
      </c>
      <c r="D1017" s="2">
        <f>BILANCA!E12</f>
        <v>25012232.800000001</v>
      </c>
      <c r="E1017" s="2">
        <v>0</v>
      </c>
      <c r="F1017" s="2">
        <v>0</v>
      </c>
      <c r="G1017" s="3">
        <f t="shared" si="38"/>
        <v>509255.08276999998</v>
      </c>
      <c r="H1017" s="3">
        <f t="shared" si="35"/>
        <v>0.69000000134110451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21900071.289999999</v>
      </c>
      <c r="D1018" s="2">
        <f>BILANCA!E13</f>
        <v>24162611.800000001</v>
      </c>
      <c r="E1018" s="2">
        <v>0</v>
      </c>
      <c r="F1018" s="2">
        <v>0</v>
      </c>
      <c r="G1018" s="3">
        <f t="shared" si="38"/>
        <v>561802.35912000004</v>
      </c>
      <c r="H1018" s="3">
        <f t="shared" si="35"/>
        <v>0.48999999836087227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791158.59</v>
      </c>
      <c r="D1019" s="2">
        <f>BILANCA!E14</f>
        <v>791158.59</v>
      </c>
      <c r="E1019" s="2">
        <v>0</v>
      </c>
      <c r="F1019" s="2">
        <v>0</v>
      </c>
      <c r="G1019" s="3">
        <f t="shared" si="38"/>
        <v>21361.281929999997</v>
      </c>
      <c r="H1019" s="3">
        <f t="shared" si="35"/>
        <v>0.82000000006519258</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12064664.65</v>
      </c>
      <c r="D1020" s="2">
        <f>BILANCA!E15</f>
        <v>12205001.119999999</v>
      </c>
      <c r="E1020" s="2">
        <v>0</v>
      </c>
      <c r="F1020" s="2">
        <v>0</v>
      </c>
      <c r="G1020" s="3">
        <f t="shared" si="38"/>
        <v>364746.66889999999</v>
      </c>
      <c r="H1020" s="3">
        <f t="shared" si="35"/>
        <v>0.4699999988079071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10396881.49</v>
      </c>
      <c r="D1021" s="2">
        <f>BILANCA!E16</f>
        <v>11824399.65</v>
      </c>
      <c r="E1021" s="2">
        <v>0</v>
      </c>
      <c r="F1021" s="2">
        <v>0</v>
      </c>
      <c r="G1021" s="3">
        <f t="shared" si="38"/>
        <v>374502.48869000003</v>
      </c>
      <c r="H1021" s="3">
        <f t="shared" si="35"/>
        <v>0.83999999985098839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5984642.54</v>
      </c>
      <c r="D1022" s="2">
        <f>BILANCA!E17</f>
        <v>7692184.46</v>
      </c>
      <c r="E1022" s="2">
        <v>0</v>
      </c>
      <c r="F1022" s="2">
        <v>0</v>
      </c>
      <c r="G1022" s="3">
        <f t="shared" si="38"/>
        <v>256428.13752000002</v>
      </c>
      <c r="H1022" s="3">
        <f t="shared" si="35"/>
        <v>0.91999999992549419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7337275.9800000004</v>
      </c>
      <c r="D1023" s="2">
        <f>BILANCA!E18</f>
        <v>8350132.0199999996</v>
      </c>
      <c r="E1023" s="2">
        <v>0</v>
      </c>
      <c r="F1023" s="2">
        <v>0</v>
      </c>
      <c r="G1023" s="3">
        <f t="shared" si="38"/>
        <v>312488.02025999996</v>
      </c>
      <c r="H1023" s="3">
        <f t="shared" si="35"/>
        <v>3.9999999105930328E-2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603861.66000000015</v>
      </c>
      <c r="D1024" s="2">
        <f>BILANCA!E19</f>
        <v>643491.72999999986</v>
      </c>
      <c r="E1024" s="2">
        <v>0</v>
      </c>
      <c r="F1024" s="2">
        <v>0</v>
      </c>
      <c r="G1024" s="3">
        <f t="shared" si="38"/>
        <v>26471.831679999999</v>
      </c>
      <c r="H1024" s="3">
        <f t="shared" si="35"/>
        <v>0.60999999998603016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449909.58</v>
      </c>
      <c r="D1025" s="2">
        <f>BILANCA!E20</f>
        <v>449983.47</v>
      </c>
      <c r="E1025" s="2">
        <v>0</v>
      </c>
      <c r="F1025" s="2">
        <v>0</v>
      </c>
      <c r="G1025" s="3">
        <f t="shared" si="38"/>
        <v>20248.147799999999</v>
      </c>
      <c r="H1025" s="3">
        <f t="shared" si="35"/>
        <v>0.88999999995576218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49133.13</v>
      </c>
      <c r="D1026" s="2">
        <f>BILANCA!E21</f>
        <v>45068.85</v>
      </c>
      <c r="E1026" s="2">
        <v>0</v>
      </c>
      <c r="F1026" s="2">
        <v>0</v>
      </c>
      <c r="G1026" s="3">
        <f t="shared" si="38"/>
        <v>2228.3332799999998</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39985.230000000003</v>
      </c>
      <c r="D1027" s="2">
        <f>BILANCA!E22</f>
        <v>39985.230000000003</v>
      </c>
      <c r="E1027" s="2">
        <v>0</v>
      </c>
      <c r="F1027" s="2">
        <v>0</v>
      </c>
      <c r="G1027" s="3">
        <f t="shared" si="38"/>
        <v>2039.2467300000003</v>
      </c>
      <c r="H1027" s="3">
        <f t="shared" si="35"/>
        <v>0.46000000000640284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2521.56</v>
      </c>
      <c r="D1029" s="2">
        <f>BILANCA!E24</f>
        <v>2521.56</v>
      </c>
      <c r="E1029" s="2">
        <v>0</v>
      </c>
      <c r="F1029" s="2">
        <v>0</v>
      </c>
      <c r="G1029" s="3">
        <f t="shared" si="38"/>
        <v>143.72891999999999</v>
      </c>
      <c r="H1029" s="3">
        <f t="shared" si="35"/>
        <v>0.88000000000010914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710.06</v>
      </c>
      <c r="D1030" s="2">
        <f>BILANCA!E25</f>
        <v>710.06</v>
      </c>
      <c r="E1030" s="2">
        <v>0</v>
      </c>
      <c r="F1030" s="2">
        <v>0</v>
      </c>
      <c r="G1030" s="3">
        <f t="shared" si="38"/>
        <v>42.6036</v>
      </c>
      <c r="H1030" s="3">
        <f t="shared" si="35"/>
        <v>0.11999999999989086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906873.79</v>
      </c>
      <c r="D1031" s="2">
        <f>BILANCA!E26</f>
        <v>1065041.96</v>
      </c>
      <c r="E1031" s="2">
        <v>0</v>
      </c>
      <c r="F1031" s="2">
        <v>0</v>
      </c>
      <c r="G1031" s="3">
        <f t="shared" si="38"/>
        <v>63776.111910000007</v>
      </c>
      <c r="H1031" s="3">
        <f t="shared" si="35"/>
        <v>0.25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845271.69</v>
      </c>
      <c r="D1033" s="2">
        <f>BILANCA!E28</f>
        <v>959819.4</v>
      </c>
      <c r="E1033" s="2">
        <v>0</v>
      </c>
      <c r="F1033" s="2">
        <v>0</v>
      </c>
      <c r="G1033" s="3">
        <f t="shared" si="38"/>
        <v>63592.941269999996</v>
      </c>
      <c r="H1033" s="3">
        <f t="shared" si="35"/>
        <v>0.71000000007916242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23221.5</v>
      </c>
      <c r="D1034" s="2">
        <f>BILANCA!E29</f>
        <v>14823.29</v>
      </c>
      <c r="E1034" s="2">
        <v>0</v>
      </c>
      <c r="F1034" s="2">
        <v>0</v>
      </c>
      <c r="G1034" s="3">
        <f t="shared" si="38"/>
        <v>1268.83392</v>
      </c>
      <c r="H1034" s="3">
        <f t="shared" si="35"/>
        <v>0.79000000000087311</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60721.21</v>
      </c>
      <c r="D1035" s="2">
        <f>BILANCA!E30</f>
        <v>60721.21</v>
      </c>
      <c r="E1035" s="2">
        <v>0</v>
      </c>
      <c r="F1035" s="2">
        <v>0</v>
      </c>
      <c r="G1035" s="3">
        <f t="shared" si="38"/>
        <v>4554.0907500000003</v>
      </c>
      <c r="H1035" s="3">
        <f t="shared" si="35"/>
        <v>0.41999999999825377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37499.71</v>
      </c>
      <c r="D1039" s="2">
        <f>BILANCA!E34</f>
        <v>45897.919999999998</v>
      </c>
      <c r="E1039" s="2">
        <v>0</v>
      </c>
      <c r="F1039" s="2">
        <v>0</v>
      </c>
      <c r="G1039" s="3">
        <f t="shared" si="38"/>
        <v>3749.5709500000003</v>
      </c>
      <c r="H1039" s="3">
        <f t="shared" si="35"/>
        <v>0.37000000000261934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9492.119999999999</v>
      </c>
      <c r="D1040" s="2">
        <f>BILANCA!E35</f>
        <v>6359.16</v>
      </c>
      <c r="E1040" s="2">
        <v>0</v>
      </c>
      <c r="F1040" s="2">
        <v>0</v>
      </c>
      <c r="G1040" s="3">
        <f t="shared" si="38"/>
        <v>666.31319999999994</v>
      </c>
      <c r="H1040" s="3">
        <f t="shared" si="35"/>
        <v>0.27999999999883585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37063.78</v>
      </c>
      <c r="D1042" s="2">
        <f>BILANCA!E37</f>
        <v>37063.78</v>
      </c>
      <c r="E1042" s="2">
        <v>0</v>
      </c>
      <c r="F1042" s="2">
        <v>0</v>
      </c>
      <c r="G1042" s="3">
        <f t="shared" si="38"/>
        <v>3558.1228799999999</v>
      </c>
      <c r="H1042" s="3">
        <f t="shared" si="35"/>
        <v>0.44000000000232831</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27571.66</v>
      </c>
      <c r="D1045" s="2">
        <f>BILANCA!E40</f>
        <v>30704.62</v>
      </c>
      <c r="E1045" s="2">
        <v>0</v>
      </c>
      <c r="F1045" s="2">
        <v>0</v>
      </c>
      <c r="G1045" s="3">
        <f t="shared" si="38"/>
        <v>3114.3315000000002</v>
      </c>
      <c r="H1045" s="3">
        <f t="shared" si="35"/>
        <v>0.72000000000116415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90105.200000000012</v>
      </c>
      <c r="D1046" s="2">
        <f>BILANCA!E41</f>
        <v>66940.060000000012</v>
      </c>
      <c r="E1046" s="2">
        <v>0</v>
      </c>
      <c r="F1046" s="2">
        <v>0</v>
      </c>
      <c r="G1046" s="3">
        <f t="shared" si="38"/>
        <v>8063.471520000001</v>
      </c>
      <c r="H1046" s="3">
        <f t="shared" si="35"/>
        <v>0.26000000002386514</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150668.76</v>
      </c>
      <c r="D1047" s="2">
        <f>BILANCA!E42</f>
        <v>150668.76</v>
      </c>
      <c r="E1047" s="2">
        <v>0</v>
      </c>
      <c r="F1047" s="2">
        <v>0</v>
      </c>
      <c r="G1047" s="3">
        <f t="shared" si="38"/>
        <v>16724.232360000002</v>
      </c>
      <c r="H1047" s="3">
        <f t="shared" si="35"/>
        <v>0.47999999998137355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60563.56</v>
      </c>
      <c r="D1049" s="2">
        <f>BILANCA!E44</f>
        <v>83728.7</v>
      </c>
      <c r="E1049" s="2">
        <v>0</v>
      </c>
      <c r="F1049" s="2">
        <v>0</v>
      </c>
      <c r="G1049" s="3">
        <f t="shared" si="38"/>
        <v>8892.8174399999989</v>
      </c>
      <c r="H1049" s="3">
        <f t="shared" si="35"/>
        <v>0.74000000000523869</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99508.74000000002</v>
      </c>
      <c r="D1050" s="2">
        <f>BILANCA!E45</f>
        <v>118006.76000000001</v>
      </c>
      <c r="E1050" s="2">
        <v>0</v>
      </c>
      <c r="F1050" s="2">
        <v>0</v>
      </c>
      <c r="G1050" s="3">
        <f t="shared" si="38"/>
        <v>13420.890400000002</v>
      </c>
      <c r="H1050" s="3">
        <f t="shared" si="35"/>
        <v>0.49999999997089617</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22333.07</v>
      </c>
      <c r="D1052" s="2">
        <f>BILANCA!E47</f>
        <v>31701.95</v>
      </c>
      <c r="E1052" s="2">
        <v>0</v>
      </c>
      <c r="F1052" s="2">
        <v>0</v>
      </c>
      <c r="G1052" s="3">
        <f t="shared" si="38"/>
        <v>3600.9527400000006</v>
      </c>
      <c r="H1052" s="3">
        <f t="shared" si="35"/>
        <v>0.11999999999898137</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271281.17</v>
      </c>
      <c r="D1053" s="2">
        <f>BILANCA!E48</f>
        <v>299831.17</v>
      </c>
      <c r="E1053" s="2">
        <v>0</v>
      </c>
      <c r="F1053" s="2">
        <v>0</v>
      </c>
      <c r="G1053" s="3">
        <f t="shared" si="38"/>
        <v>37450.570929999994</v>
      </c>
      <c r="H1053" s="3">
        <f t="shared" si="35"/>
        <v>0.33999999996740371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14549.77</v>
      </c>
      <c r="D1054" s="2">
        <f>BILANCA!E49</f>
        <v>14549.77</v>
      </c>
      <c r="E1054" s="2">
        <v>0</v>
      </c>
      <c r="F1054" s="2">
        <v>0</v>
      </c>
      <c r="G1054" s="3">
        <f t="shared" si="38"/>
        <v>1920.5696400000002</v>
      </c>
      <c r="H1054" s="3">
        <f t="shared" si="35"/>
        <v>0.45999999999912689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208655.27</v>
      </c>
      <c r="D1055" s="2">
        <f>BILANCA!E50</f>
        <v>228076.13</v>
      </c>
      <c r="E1055" s="2">
        <v>0</v>
      </c>
      <c r="F1055" s="2">
        <v>0</v>
      </c>
      <c r="G1055" s="3">
        <f t="shared" si="38"/>
        <v>29916.33885</v>
      </c>
      <c r="H1055" s="3">
        <f t="shared" si="35"/>
        <v>0.39999999999417923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92440.21</v>
      </c>
      <c r="D1059" s="2">
        <f>BILANCA!E54</f>
        <v>99265.36</v>
      </c>
      <c r="E1059" s="2">
        <v>0</v>
      </c>
      <c r="F1059" s="2">
        <v>0</v>
      </c>
      <c r="G1059" s="3">
        <f t="shared" si="38"/>
        <v>14257.575570000001</v>
      </c>
      <c r="H1059" s="3">
        <f t="shared" si="35"/>
        <v>0.57000000000698492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92440.21</v>
      </c>
      <c r="D1060" s="2">
        <f>BILANCA!E55</f>
        <v>99265.36</v>
      </c>
      <c r="E1060" s="2">
        <v>0</v>
      </c>
      <c r="F1060" s="2">
        <v>0</v>
      </c>
      <c r="G1060" s="3">
        <f t="shared" si="38"/>
        <v>14548.5465</v>
      </c>
      <c r="H1060" s="3">
        <f t="shared" si="35"/>
        <v>0.57000000000698492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4362376.6000000006</v>
      </c>
      <c r="D1074" s="2">
        <f>BILANCA!E69</f>
        <v>4163031.5700000003</v>
      </c>
      <c r="E1074" s="2">
        <v>0</v>
      </c>
      <c r="F1074" s="2">
        <v>0</v>
      </c>
      <c r="G1074" s="3">
        <f t="shared" si="38"/>
        <v>812060.1433600001</v>
      </c>
      <c r="H1074" s="3">
        <f t="shared" si="35"/>
        <v>0.82999999914318323</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225845.54</v>
      </c>
      <c r="D1075" s="2">
        <f>BILANCA!E70</f>
        <v>86.27</v>
      </c>
      <c r="E1075" s="2">
        <v>0</v>
      </c>
      <c r="F1075" s="2">
        <v>0</v>
      </c>
      <c r="G1075" s="3">
        <f t="shared" si="38"/>
        <v>14691.1752</v>
      </c>
      <c r="H1075" s="3">
        <f t="shared" si="35"/>
        <v>0.72999999999184695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225785.54</v>
      </c>
      <c r="D1076" s="2">
        <f>BILANCA!E71</f>
        <v>0</v>
      </c>
      <c r="E1076" s="2">
        <v>0</v>
      </c>
      <c r="F1076" s="2">
        <v>0</v>
      </c>
      <c r="G1076" s="3">
        <f t="shared" si="38"/>
        <v>14901.845640000001</v>
      </c>
      <c r="H1076" s="3">
        <f t="shared" si="35"/>
        <v>0.45999999999185093</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225785.54</v>
      </c>
      <c r="D1078" s="2">
        <f>BILANCA!E73</f>
        <v>0</v>
      </c>
      <c r="E1078" s="2">
        <v>0</v>
      </c>
      <c r="F1078" s="2">
        <v>0</v>
      </c>
      <c r="G1078" s="3">
        <f t="shared" si="38"/>
        <v>15353.416720000001</v>
      </c>
      <c r="H1078" s="3">
        <f t="shared" si="35"/>
        <v>0.45999999999185093</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60</v>
      </c>
      <c r="D1085" s="2">
        <f>BILANCA!E80</f>
        <v>86.27</v>
      </c>
      <c r="E1085" s="2">
        <v>0</v>
      </c>
      <c r="F1085" s="2">
        <v>0</v>
      </c>
      <c r="G1085" s="3">
        <f t="shared" si="38"/>
        <v>17.4405</v>
      </c>
      <c r="H1085" s="3">
        <f t="shared" si="35"/>
        <v>0.26999999999999602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4800</v>
      </c>
      <c r="D1087" s="2">
        <f>BILANCA!E82</f>
        <v>4578.21</v>
      </c>
      <c r="E1087" s="2">
        <v>0</v>
      </c>
      <c r="F1087" s="2">
        <v>0</v>
      </c>
      <c r="G1087" s="3">
        <f t="shared" si="38"/>
        <v>1074.6443400000001</v>
      </c>
      <c r="H1087" s="3">
        <f t="shared" si="35"/>
        <v>0.21000000000003638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4800</v>
      </c>
      <c r="D1092" s="2">
        <f>BILANCA!E87</f>
        <v>4578.21</v>
      </c>
      <c r="E1092" s="2">
        <v>0</v>
      </c>
      <c r="F1092" s="2">
        <v>0</v>
      </c>
      <c r="G1092" s="3">
        <f t="shared" si="38"/>
        <v>1144.4264400000002</v>
      </c>
      <c r="H1092" s="3">
        <f t="shared" si="35"/>
        <v>0.21000000000003638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3423152.12</v>
      </c>
      <c r="D1140" s="2">
        <f>BILANCA!E135</f>
        <v>3423152.12</v>
      </c>
      <c r="E1140" s="2">
        <v>0</v>
      </c>
      <c r="F1140" s="2">
        <v>0</v>
      </c>
      <c r="G1140" s="3">
        <f t="shared" si="38"/>
        <v>1335029.3268000002</v>
      </c>
      <c r="H1140" s="3">
        <f t="shared" si="41"/>
        <v>0.24000000022351742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3423152.12</v>
      </c>
      <c r="D1141" s="2">
        <f>BILANCA!E136</f>
        <v>3423152.12</v>
      </c>
      <c r="E1141" s="2">
        <v>0</v>
      </c>
      <c r="F1141" s="2">
        <v>0</v>
      </c>
      <c r="G1141" s="3">
        <f t="shared" si="38"/>
        <v>1345298.7831600001</v>
      </c>
      <c r="H1141" s="3">
        <f t="shared" si="41"/>
        <v>0.24000000022351742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3423152.12</v>
      </c>
      <c r="D1145" s="2">
        <f>BILANCA!E140</f>
        <v>3423152.12</v>
      </c>
      <c r="E1145" s="2">
        <v>0</v>
      </c>
      <c r="F1145" s="2">
        <v>0</v>
      </c>
      <c r="G1145" s="3">
        <f t="shared" si="38"/>
        <v>1386376.6086000002</v>
      </c>
      <c r="H1145" s="3">
        <f t="shared" si="41"/>
        <v>0.24000000022351742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591501.03999999992</v>
      </c>
      <c r="D1152" s="2">
        <f>BILANCA!E147</f>
        <v>626464.24000000022</v>
      </c>
      <c r="E1152" s="2">
        <v>0</v>
      </c>
      <c r="F1152" s="2">
        <v>0</v>
      </c>
      <c r="G1152" s="3">
        <f t="shared" si="38"/>
        <v>261908.99184000003</v>
      </c>
      <c r="H1152" s="3">
        <f t="shared" si="41"/>
        <v>0.280000000144355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14759.32</v>
      </c>
      <c r="D1153" s="2">
        <f>BILANCA!E148</f>
        <v>54377.41</v>
      </c>
      <c r="E1153" s="2">
        <v>0</v>
      </c>
      <c r="F1153" s="2">
        <v>0</v>
      </c>
      <c r="G1153" s="3">
        <f t="shared" si="38"/>
        <v>17662.52202</v>
      </c>
      <c r="H1153" s="3">
        <f t="shared" si="41"/>
        <v>0.73000000000320142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94516.59</v>
      </c>
      <c r="D1164" s="2">
        <f>BILANCA!E159</f>
        <v>63494.94</v>
      </c>
      <c r="E1164" s="2">
        <v>0</v>
      </c>
      <c r="F1164" s="2">
        <v>0</v>
      </c>
      <c r="G1164" s="3">
        <f t="shared" si="38"/>
        <v>34111.996379999997</v>
      </c>
      <c r="H1164" s="3">
        <f t="shared" si="41"/>
        <v>0.47000000000116415</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537532.1</v>
      </c>
      <c r="D1165" s="2">
        <f>BILANCA!E160</f>
        <v>549147.89</v>
      </c>
      <c r="E1165" s="2">
        <v>0</v>
      </c>
      <c r="F1165" s="2">
        <v>0</v>
      </c>
      <c r="G1165" s="3">
        <f t="shared" si="38"/>
        <v>253553.32140000002</v>
      </c>
      <c r="H1165" s="3">
        <f t="shared" si="41"/>
        <v>0.2099999999627471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1830</v>
      </c>
      <c r="D1166" s="2">
        <f>BILANCA!E161</f>
        <v>2836.81</v>
      </c>
      <c r="E1166" s="2">
        <v>0</v>
      </c>
      <c r="F1166" s="2">
        <v>0</v>
      </c>
      <c r="G1166" s="3">
        <f t="shared" si="38"/>
        <v>1170.5647199999999</v>
      </c>
      <c r="H1166" s="3">
        <f t="shared" si="41"/>
        <v>0.19000000000005457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2061.06</v>
      </c>
      <c r="D1168" s="2">
        <f>BILANCA!E163</f>
        <v>1470.39</v>
      </c>
      <c r="E1168" s="2">
        <v>0</v>
      </c>
      <c r="F1168" s="2">
        <v>0</v>
      </c>
      <c r="G1168" s="3">
        <f t="shared" si="38"/>
        <v>790.29071999999996</v>
      </c>
      <c r="H1168" s="3">
        <f t="shared" si="41"/>
        <v>0.45000000000004547</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59198.03</v>
      </c>
      <c r="D1169" s="2">
        <f>BILANCA!E164</f>
        <v>44863.199999999997</v>
      </c>
      <c r="E1169" s="2">
        <v>0</v>
      </c>
      <c r="F1169" s="2">
        <v>0</v>
      </c>
      <c r="G1169" s="3">
        <f t="shared" si="38"/>
        <v>23678.984369999998</v>
      </c>
      <c r="H1169" s="3">
        <f t="shared" si="41"/>
        <v>0.22999999999592546</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33775.86</v>
      </c>
      <c r="D1170" s="2">
        <f>BILANCA!E165</f>
        <v>0</v>
      </c>
      <c r="E1170" s="2">
        <v>0</v>
      </c>
      <c r="F1170" s="2">
        <v>0</v>
      </c>
      <c r="G1170" s="3">
        <f t="shared" si="38"/>
        <v>5404.1376</v>
      </c>
      <c r="H1170" s="3">
        <f t="shared" si="41"/>
        <v>0.13999999999941792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18446.86</v>
      </c>
      <c r="D1171" s="2">
        <f>BILANCA!E166</f>
        <v>0</v>
      </c>
      <c r="E1171" s="2">
        <v>0</v>
      </c>
      <c r="F1171" s="2">
        <v>0</v>
      </c>
      <c r="G1171" s="3">
        <f t="shared" si="38"/>
        <v>2969.9444600000002</v>
      </c>
      <c r="H1171" s="3">
        <f t="shared" si="41"/>
        <v>0.13999999999941792</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15329</v>
      </c>
      <c r="D1172" s="2">
        <f>BILANCA!E167</f>
        <v>0</v>
      </c>
      <c r="E1172" s="2">
        <v>0</v>
      </c>
      <c r="F1172" s="2">
        <v>0</v>
      </c>
      <c r="G1172" s="3">
        <f t="shared" si="38"/>
        <v>2483.2980000000002</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83302.039999999994</v>
      </c>
      <c r="D1176" s="2">
        <f>BILANCA!E171</f>
        <v>108750.73</v>
      </c>
      <c r="E1176" s="2">
        <v>0</v>
      </c>
      <c r="F1176" s="2">
        <v>0</v>
      </c>
      <c r="G1176" s="3">
        <f t="shared" si="38"/>
        <v>49933.381000000001</v>
      </c>
      <c r="H1176" s="3">
        <f t="shared" si="41"/>
        <v>0.30999999999767169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83302.039999999994</v>
      </c>
      <c r="D1177" s="2">
        <f>BILANCA!E172</f>
        <v>108750.73</v>
      </c>
      <c r="E1177" s="2">
        <v>0</v>
      </c>
      <c r="F1177" s="2">
        <v>0</v>
      </c>
      <c r="G1177" s="3">
        <f t="shared" si="38"/>
        <v>50234.184500000003</v>
      </c>
      <c r="H1177" s="3">
        <f t="shared" si="41"/>
        <v>0.30999999999767169</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29268551.379999995</v>
      </c>
      <c r="D1180" s="2">
        <f>BILANCA!E176</f>
        <v>31543401.500000004</v>
      </c>
      <c r="E1180" s="2">
        <v>0</v>
      </c>
      <c r="F1180" s="2">
        <v>0</v>
      </c>
      <c r="G1180" s="3">
        <f t="shared" si="38"/>
        <v>15700410.244600002</v>
      </c>
      <c r="H1180" s="3">
        <f t="shared" si="41"/>
        <v>0.87999999150633812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2804449.4899999993</v>
      </c>
      <c r="D1181" s="2">
        <f>BILANCA!E177</f>
        <v>4398528.4800000004</v>
      </c>
      <c r="E1181" s="2">
        <v>0</v>
      </c>
      <c r="F1181" s="2">
        <v>0</v>
      </c>
      <c r="G1181" s="3">
        <f t="shared" si="38"/>
        <v>1983857.6029500002</v>
      </c>
      <c r="H1181" s="3">
        <f t="shared" si="41"/>
        <v>0.96999999973922968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353053.61</v>
      </c>
      <c r="D1182" s="2">
        <f>BILANCA!E178</f>
        <v>518545</v>
      </c>
      <c r="E1182" s="2">
        <v>0</v>
      </c>
      <c r="F1182" s="2">
        <v>0</v>
      </c>
      <c r="G1182" s="3">
        <f t="shared" si="38"/>
        <v>239104.70091999997</v>
      </c>
      <c r="H1182" s="3">
        <f t="shared" si="41"/>
        <v>0.39000000001396984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61352.52</v>
      </c>
      <c r="D1183" s="2">
        <f>BILANCA!E179</f>
        <v>63625.55</v>
      </c>
      <c r="E1183" s="2">
        <v>0</v>
      </c>
      <c r="F1183" s="2">
        <v>0</v>
      </c>
      <c r="G1183" s="3">
        <f t="shared" si="38"/>
        <v>32628.426259999997</v>
      </c>
      <c r="H1183" s="3">
        <f t="shared" si="41"/>
        <v>0.93000000000029104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142860.09</v>
      </c>
      <c r="D1184" s="2">
        <f>BILANCA!E180</f>
        <v>216667.49</v>
      </c>
      <c r="E1184" s="2">
        <v>0</v>
      </c>
      <c r="F1184" s="2">
        <v>0</v>
      </c>
      <c r="G1184" s="3">
        <f t="shared" si="38"/>
        <v>100257.94217999998</v>
      </c>
      <c r="H1184" s="3">
        <f t="shared" si="41"/>
        <v>0.57999999998719431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47.010000000000005</v>
      </c>
      <c r="D1185" s="2">
        <f>BILANCA!E181</f>
        <v>18.309999999999999</v>
      </c>
      <c r="E1185" s="2">
        <v>0</v>
      </c>
      <c r="F1185" s="2">
        <v>0</v>
      </c>
      <c r="G1185" s="3">
        <f t="shared" si="38"/>
        <v>14.635249999999999</v>
      </c>
      <c r="H1185" s="3">
        <f t="shared" si="41"/>
        <v>0.32000000000000384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31.94</v>
      </c>
      <c r="D1187" s="2">
        <f>BILANCA!E183</f>
        <v>0</v>
      </c>
      <c r="E1187" s="2">
        <v>0</v>
      </c>
      <c r="F1187" s="2">
        <v>0</v>
      </c>
      <c r="G1187" s="3">
        <f t="shared" si="38"/>
        <v>5.6533800000000003</v>
      </c>
      <c r="H1187" s="3">
        <f t="shared" si="41"/>
        <v>5.9999999999998721E-2</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15.07</v>
      </c>
      <c r="D1188" s="2">
        <f>BILANCA!E184</f>
        <v>18.309999999999999</v>
      </c>
      <c r="E1188" s="2">
        <v>0</v>
      </c>
      <c r="F1188" s="2">
        <v>0</v>
      </c>
      <c r="G1188" s="3">
        <f t="shared" si="38"/>
        <v>9.2008200000000002</v>
      </c>
      <c r="H1188" s="3">
        <f t="shared" si="41"/>
        <v>0.37999999999999901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27450.71</v>
      </c>
      <c r="D1189" s="2">
        <f>BILANCA!E185</f>
        <v>27192.7</v>
      </c>
      <c r="E1189" s="2">
        <v>0</v>
      </c>
      <c r="F1189" s="2">
        <v>0</v>
      </c>
      <c r="G1189" s="3">
        <f t="shared" si="38"/>
        <v>14648.663689999999</v>
      </c>
      <c r="H1189" s="3">
        <f t="shared" si="41"/>
        <v>0.59000000000014552</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72262.039999999994</v>
      </c>
      <c r="D1198" s="2">
        <f>BILANCA!E194</f>
        <v>164186.16</v>
      </c>
      <c r="E1198" s="2">
        <v>0</v>
      </c>
      <c r="F1198" s="2">
        <v>0</v>
      </c>
      <c r="G1198" s="3">
        <f t="shared" si="38"/>
        <v>75319.259680000003</v>
      </c>
      <c r="H1198" s="3">
        <f t="shared" si="41"/>
        <v>0.19999999999708962</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19021.89</v>
      </c>
      <c r="D1199" s="2">
        <f>BILANCA!E195</f>
        <v>35094.31</v>
      </c>
      <c r="E1199" s="2">
        <v>0</v>
      </c>
      <c r="F1199" s="2">
        <v>0</v>
      </c>
      <c r="G1199" s="3">
        <f t="shared" si="38"/>
        <v>16860.786389999997</v>
      </c>
      <c r="H1199" s="3">
        <f t="shared" si="41"/>
        <v>0.41999999999825377</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30059.35</v>
      </c>
      <c r="D1200" s="2">
        <f>BILANCA!E196</f>
        <v>11760.48</v>
      </c>
      <c r="E1200" s="2">
        <v>0</v>
      </c>
      <c r="F1200" s="2">
        <v>0</v>
      </c>
      <c r="G1200" s="3">
        <f t="shared" si="38"/>
        <v>10180.258900000001</v>
      </c>
      <c r="H1200" s="3">
        <f t="shared" si="41"/>
        <v>0.82999999999810825</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132648.59</v>
      </c>
      <c r="D1201" s="2">
        <f>BILANCA!E197</f>
        <v>102098.95999999999</v>
      </c>
      <c r="E1201" s="2">
        <v>0</v>
      </c>
      <c r="F1201" s="2">
        <v>0</v>
      </c>
      <c r="G1201" s="3">
        <f t="shared" si="38"/>
        <v>64337.683409999998</v>
      </c>
      <c r="H1201" s="3">
        <f t="shared" si="41"/>
        <v>0.45000000001164153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31200</v>
      </c>
      <c r="D1202" s="2">
        <f>BILANCA!E198</f>
        <v>37440</v>
      </c>
      <c r="E1202" s="2">
        <v>0</v>
      </c>
      <c r="F1202" s="2">
        <v>0</v>
      </c>
      <c r="G1202" s="3">
        <f t="shared" ref="G1202:G1206" si="44">B1202/1000*C1202+B1202/500*D1202</f>
        <v>20367.36</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101448.59</v>
      </c>
      <c r="D1203" s="2">
        <f>BILANCA!E199</f>
        <v>64658.96</v>
      </c>
      <c r="E1203" s="2">
        <v>0</v>
      </c>
      <c r="F1203" s="2">
        <v>0</v>
      </c>
      <c r="G1203" s="3">
        <f t="shared" si="44"/>
        <v>44537.936430000002</v>
      </c>
      <c r="H1203" s="3">
        <f t="shared" si="45"/>
        <v>0.45000000000436557</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2318747.2899999996</v>
      </c>
      <c r="D1223" s="2">
        <f>BILANCA!E219</f>
        <v>3765046.6500000004</v>
      </c>
      <c r="E1223" s="2">
        <v>0</v>
      </c>
      <c r="F1223" s="2">
        <v>0</v>
      </c>
      <c r="G1223" s="3">
        <f t="shared" si="38"/>
        <v>2097803.0456699999</v>
      </c>
      <c r="H1223" s="3">
        <f t="shared" si="41"/>
        <v>0.63999999919906259</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2318747.2899999996</v>
      </c>
      <c r="D1224" s="2">
        <f>BILANCA!E220</f>
        <v>3765046.6500000004</v>
      </c>
      <c r="E1224" s="2">
        <v>0</v>
      </c>
      <c r="F1224" s="2">
        <v>0</v>
      </c>
      <c r="G1224" s="3">
        <f t="shared" si="38"/>
        <v>2107651.8862600001</v>
      </c>
      <c r="H1224" s="3">
        <f t="shared" si="41"/>
        <v>0.63999999919906259</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1855609.94</v>
      </c>
      <c r="D1225" s="2">
        <f>BILANCA!E221</f>
        <v>2532293.62</v>
      </c>
      <c r="E1225" s="2">
        <v>0</v>
      </c>
      <c r="F1225" s="2">
        <v>0</v>
      </c>
      <c r="G1225" s="3">
        <f t="shared" si="38"/>
        <v>1487842.3936999999</v>
      </c>
      <c r="H1225" s="3">
        <f t="shared" si="41"/>
        <v>0.43999999994412065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463137.32</v>
      </c>
      <c r="D1229" s="2">
        <f>BILANCA!E225</f>
        <v>1232753.03</v>
      </c>
      <c r="E1229" s="2">
        <v>0</v>
      </c>
      <c r="F1229" s="2">
        <v>0</v>
      </c>
      <c r="G1229" s="3">
        <f t="shared" si="38"/>
        <v>641372.90022000007</v>
      </c>
      <c r="H1229" s="3">
        <f t="shared" si="41"/>
        <v>0.3500000000349246</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0.03</v>
      </c>
      <c r="D1234" s="2">
        <f>BILANCA!E230</f>
        <v>0</v>
      </c>
      <c r="E1234" s="2">
        <v>0</v>
      </c>
      <c r="F1234" s="2">
        <v>0</v>
      </c>
      <c r="G1234" s="3">
        <f t="shared" si="38"/>
        <v>6.7200000000000003E-3</v>
      </c>
      <c r="H1234" s="3">
        <f t="shared" si="41"/>
        <v>0.03</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12837.87</v>
      </c>
      <c r="E1251" s="2">
        <v>0</v>
      </c>
      <c r="F1251" s="2">
        <v>0</v>
      </c>
      <c r="G1251" s="3">
        <f>B1251/1000*C1251+B1251/500*D1251</f>
        <v>6187.8533400000006</v>
      </c>
      <c r="H1251" s="3">
        <f>ABS(C1251-ROUND(C1251,0))+ABS(D1251-ROUND(D1251,0))</f>
        <v>0.12999999999919964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26464101.889999997</v>
      </c>
      <c r="D1255" s="2">
        <f>BILANCA!E251</f>
        <v>27144873.020000003</v>
      </c>
      <c r="E1255" s="2">
        <v>0</v>
      </c>
      <c r="F1255" s="2">
        <v>0</v>
      </c>
      <c r="G1255" s="3">
        <f t="shared" si="38"/>
        <v>19784692.742850002</v>
      </c>
      <c r="H1255" s="3">
        <f t="shared" si="41"/>
        <v>0.13000000640749931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26031316.279999997</v>
      </c>
      <c r="D1256" s="2">
        <f>BILANCA!E252</f>
        <v>27050032.390000001</v>
      </c>
      <c r="E1256" s="2">
        <v>0</v>
      </c>
      <c r="F1256" s="2">
        <v>0</v>
      </c>
      <c r="G1256" s="3">
        <f t="shared" si="38"/>
        <v>19712319.740759999</v>
      </c>
      <c r="H1256" s="3">
        <f t="shared" si="41"/>
        <v>0.66999999806284904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28329326.899999999</v>
      </c>
      <c r="D1257" s="2">
        <f>BILANCA!E253</f>
        <v>30803522.050000001</v>
      </c>
      <c r="E1257" s="2">
        <v>0</v>
      </c>
      <c r="F1257" s="2">
        <v>0</v>
      </c>
      <c r="G1257" s="3">
        <f t="shared" si="38"/>
        <v>22214283.636999998</v>
      </c>
      <c r="H1257" s="3">
        <f t="shared" si="41"/>
        <v>0.15000000223517418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2298010.62</v>
      </c>
      <c r="D1258" s="2">
        <f>BILANCA!E254</f>
        <v>3753489.66</v>
      </c>
      <c r="E1258" s="2">
        <v>0</v>
      </c>
      <c r="F1258" s="2">
        <v>0</v>
      </c>
      <c r="G1258" s="3">
        <f t="shared" si="38"/>
        <v>2431637.5051199999</v>
      </c>
      <c r="H1258" s="3">
        <f t="shared" si="41"/>
        <v>0.71999999973922968</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-182811.60999999987</v>
      </c>
      <c r="D1259" s="2">
        <f>BILANCA!E255</f>
        <v>-514800.25999999978</v>
      </c>
      <c r="E1259" s="2">
        <v>0</v>
      </c>
      <c r="F1259" s="2">
        <v>0</v>
      </c>
      <c r="G1259" s="3">
        <f t="shared" si="38"/>
        <v>-301890.62036999984</v>
      </c>
      <c r="H1259" s="3">
        <f t="shared" si="41"/>
        <v>0.64999999990686774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2651263.06</v>
      </c>
      <c r="D1260" s="2">
        <f>BILANCA!E256</f>
        <v>4259467.3</v>
      </c>
      <c r="E1260" s="2">
        <v>0</v>
      </c>
      <c r="F1260" s="2">
        <v>0</v>
      </c>
      <c r="G1260" s="3">
        <f t="shared" si="38"/>
        <v>2792549.415</v>
      </c>
      <c r="H1260" s="3">
        <f t="shared" si="41"/>
        <v>0.35999999986961484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409246.14</v>
      </c>
      <c r="D1261" s="2">
        <f>BILANCA!E257</f>
        <v>499666.68</v>
      </c>
      <c r="E1261" s="2">
        <v>0</v>
      </c>
      <c r="F1261" s="2">
        <v>0</v>
      </c>
      <c r="G1261" s="3">
        <f t="shared" si="38"/>
        <v>353553.45449999999</v>
      </c>
      <c r="H1261" s="3">
        <f t="shared" si="41"/>
        <v>0.46000000002095476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2242016.92</v>
      </c>
      <c r="D1263" s="2">
        <f>BILANCA!E259</f>
        <v>3759800.62</v>
      </c>
      <c r="E1263" s="2">
        <v>0</v>
      </c>
      <c r="F1263" s="2">
        <v>0</v>
      </c>
      <c r="G1263" s="3">
        <f t="shared" si="38"/>
        <v>2469689.3944800003</v>
      </c>
      <c r="H1263" s="3">
        <f t="shared" si="41"/>
        <v>0.4599999999627471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2834074.67</v>
      </c>
      <c r="D1264" s="2">
        <f>BILANCA!E260</f>
        <v>4774267.5599999996</v>
      </c>
      <c r="E1264" s="2">
        <v>0</v>
      </c>
      <c r="F1264" s="2">
        <v>0</v>
      </c>
      <c r="G1264" s="3">
        <f t="shared" si="38"/>
        <v>3145182.8866599998</v>
      </c>
      <c r="H1264" s="3">
        <f t="shared" si="41"/>
        <v>0.77000000048428774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2834074.67</v>
      </c>
      <c r="D1266" s="2">
        <f>BILANCA!E262</f>
        <v>4774267.5599999996</v>
      </c>
      <c r="E1266" s="2">
        <v>0</v>
      </c>
      <c r="F1266" s="2">
        <v>0</v>
      </c>
      <c r="G1266" s="3">
        <f t="shared" si="38"/>
        <v>3169948.1062399996</v>
      </c>
      <c r="H1266" s="3">
        <f t="shared" si="41"/>
        <v>0.77000000048428774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584887.16999999993</v>
      </c>
      <c r="D1278" s="2">
        <f>BILANCA!E274</f>
        <v>609640.89</v>
      </c>
      <c r="E1278" s="2">
        <v>0</v>
      </c>
      <c r="F1278" s="2">
        <v>0</v>
      </c>
      <c r="G1278" s="3">
        <f t="shared" si="38"/>
        <v>483517.27859999996</v>
      </c>
      <c r="H1278" s="3">
        <f t="shared" si="41"/>
        <v>0.27999999991152436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12121</v>
      </c>
      <c r="D1279" s="2">
        <f>BILANCA!E275</f>
        <v>42759.55</v>
      </c>
      <c r="E1279" s="2">
        <v>0</v>
      </c>
      <c r="F1279" s="2">
        <v>0</v>
      </c>
      <c r="G1279" s="3">
        <f t="shared" ref="G1279:G1294" si="48">B1279/1000*C1279+B1279/500*D1279</f>
        <v>26265.186900000001</v>
      </c>
      <c r="H1279" s="3">
        <f t="shared" ref="H1279:H1294" si="49">ABS(C1279-ROUND(C1279,0))+ABS(D1279-ROUND(D1279,0))</f>
        <v>0.44999999999708962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72221.48</v>
      </c>
      <c r="D1290" s="2">
        <f>BILANCA!E286</f>
        <v>49165.11</v>
      </c>
      <c r="E1290" s="2">
        <v>0</v>
      </c>
      <c r="F1290" s="2">
        <v>0</v>
      </c>
      <c r="G1290" s="3">
        <f t="shared" si="48"/>
        <v>47754.476000000002</v>
      </c>
      <c r="H1290" s="3">
        <f t="shared" si="49"/>
        <v>0.58999999999650754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497562.48</v>
      </c>
      <c r="D1291" s="2">
        <f>BILANCA!E287</f>
        <v>516268.02</v>
      </c>
      <c r="E1291" s="2">
        <v>0</v>
      </c>
      <c r="F1291" s="2">
        <v>0</v>
      </c>
      <c r="G1291" s="3">
        <f t="shared" si="48"/>
        <v>429957.68412000011</v>
      </c>
      <c r="H1291" s="3">
        <f t="shared" si="49"/>
        <v>0.5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1830</v>
      </c>
      <c r="D1292" s="2">
        <f>BILANCA!E288</f>
        <v>688</v>
      </c>
      <c r="E1292" s="2">
        <v>0</v>
      </c>
      <c r="F1292" s="2">
        <v>0</v>
      </c>
      <c r="G1292" s="3">
        <f t="shared" si="48"/>
        <v>904.09199999999987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1152.21</v>
      </c>
      <c r="D1294" s="2">
        <f>BILANCA!E290</f>
        <v>760.21</v>
      </c>
      <c r="E1294" s="2">
        <v>0</v>
      </c>
      <c r="F1294" s="2">
        <v>0</v>
      </c>
      <c r="G1294" s="3">
        <f t="shared" si="48"/>
        <v>759.02692000000002</v>
      </c>
      <c r="H1294" s="3">
        <f t="shared" si="49"/>
        <v>0.42000000000007276</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30710.050000000003</v>
      </c>
      <c r="D1295" s="2">
        <f>BILANCA!E291</f>
        <v>0</v>
      </c>
      <c r="E1295" s="2">
        <v>0</v>
      </c>
      <c r="F1295" s="2">
        <v>0</v>
      </c>
      <c r="G1295" s="3">
        <f t="shared" si="38"/>
        <v>8752.3642500000005</v>
      </c>
      <c r="H1295" s="3">
        <f t="shared" si="41"/>
        <v>5.0000000002910383E-2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18446.86</v>
      </c>
      <c r="D1296" s="2">
        <f>BILANCA!E292</f>
        <v>0</v>
      </c>
      <c r="E1296" s="2">
        <v>0</v>
      </c>
      <c r="F1296" s="2">
        <v>0</v>
      </c>
      <c r="G1296" s="3">
        <f t="shared" ref="G1296:G1299" si="50">B1296/1000*C1296+B1296/500*D1296</f>
        <v>5275.8019599999998</v>
      </c>
      <c r="H1296" s="3">
        <f t="shared" ref="H1296:H1299" si="51">ABS(C1296-ROUND(C1296,0))+ABS(D1296-ROUND(D1296,0))</f>
        <v>0.13999999999941792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12263.19</v>
      </c>
      <c r="D1297" s="2">
        <f>BILANCA!E293</f>
        <v>0</v>
      </c>
      <c r="E1297" s="2">
        <v>0</v>
      </c>
      <c r="F1297" s="2">
        <v>0</v>
      </c>
      <c r="G1297" s="3">
        <f t="shared" si="50"/>
        <v>3519.5355299999997</v>
      </c>
      <c r="H1297" s="3">
        <f t="shared" si="51"/>
        <v>0.19000000000050932</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7793203.2699999996</v>
      </c>
      <c r="D1301" s="2">
        <f>BILANCA!E297</f>
        <v>10140359.529999999</v>
      </c>
      <c r="E1301" s="2">
        <v>0</v>
      </c>
      <c r="F1301" s="2">
        <v>0</v>
      </c>
      <c r="G1301" s="3">
        <f t="shared" si="38"/>
        <v>8169511.3980299989</v>
      </c>
      <c r="H1301" s="3">
        <f t="shared" si="41"/>
        <v>0.74000000022351742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7793203.2699999996</v>
      </c>
      <c r="D1302" s="2">
        <f>BILANCA!E298</f>
        <v>10140359.529999999</v>
      </c>
      <c r="E1302" s="2">
        <v>0</v>
      </c>
      <c r="F1302" s="2">
        <v>0</v>
      </c>
      <c r="G1302" s="3">
        <f t="shared" si="38"/>
        <v>8197585.3203599993</v>
      </c>
      <c r="H1302" s="3">
        <f t="shared" si="41"/>
        <v>0.74000000022351742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302508.89</v>
      </c>
      <c r="D1305" s="2">
        <f>BILANCA!E302</f>
        <v>245110.99</v>
      </c>
      <c r="E1305" s="2">
        <v>0</v>
      </c>
      <c r="F1305" s="2">
        <v>0</v>
      </c>
      <c r="G1305" s="3">
        <f t="shared" si="38"/>
        <v>233855.60664999997</v>
      </c>
      <c r="H1305" s="3">
        <f t="shared" si="41"/>
        <v>0.11999999999534339</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348190.18</v>
      </c>
      <c r="D1306" s="2">
        <f>BILANCA!E303</f>
        <v>426216.45</v>
      </c>
      <c r="E1306" s="2">
        <v>0</v>
      </c>
      <c r="F1306" s="2">
        <v>0</v>
      </c>
      <c r="G1306" s="3">
        <f t="shared" si="38"/>
        <v>355384.43167999998</v>
      </c>
      <c r="H1306" s="3">
        <f t="shared" si="41"/>
        <v>0.63000000000465661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33775.86</v>
      </c>
      <c r="D1309" s="2">
        <f>BILANCA!E306</f>
        <v>0</v>
      </c>
      <c r="E1309" s="2">
        <v>0</v>
      </c>
      <c r="F1309" s="2">
        <v>0</v>
      </c>
      <c r="G1309" s="3">
        <f t="shared" si="52"/>
        <v>10098.98214</v>
      </c>
      <c r="H1309" s="3">
        <f t="shared" si="41"/>
        <v>0.13999999999941792</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2365.21</v>
      </c>
      <c r="E1311" s="2">
        <v>0</v>
      </c>
      <c r="F1311" s="2">
        <v>0</v>
      </c>
      <c r="G1311" s="3">
        <f t="shared" si="52"/>
        <v>1423.8564200000001</v>
      </c>
      <c r="H1311" s="3">
        <f t="shared" si="41"/>
        <v>0.21000000000003638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2213</v>
      </c>
      <c r="E1312" s="2">
        <v>0</v>
      </c>
      <c r="F1312" s="2">
        <v>0</v>
      </c>
      <c r="G1312" s="3">
        <f t="shared" si="52"/>
        <v>1336.652</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4800</v>
      </c>
      <c r="D1316" s="2">
        <f>BILANCA!E313</f>
        <v>0</v>
      </c>
      <c r="E1316" s="2">
        <v>0</v>
      </c>
      <c r="F1316" s="2">
        <v>0</v>
      </c>
      <c r="G1316" s="3">
        <f t="shared" ref="G1316:G1325" si="53">B1316/1000*C1316+B1316/500*D1316</f>
        <v>1468.8</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61121.91</v>
      </c>
      <c r="D1339" s="2">
        <f>BILANCA!E336</f>
        <v>110702.93</v>
      </c>
      <c r="E1339" s="2">
        <v>0</v>
      </c>
      <c r="F1339" s="2">
        <v>0</v>
      </c>
      <c r="G1339" s="3">
        <f t="shared" si="52"/>
        <v>92951.636330000008</v>
      </c>
      <c r="H1339" s="3">
        <f t="shared" si="41"/>
        <v>0.16000000000349246</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291931.7</v>
      </c>
      <c r="D1340" s="2">
        <f>BILANCA!E337</f>
        <v>407842.07</v>
      </c>
      <c r="E1340" s="2">
        <v>0</v>
      </c>
      <c r="F1340" s="2">
        <v>0</v>
      </c>
      <c r="G1340" s="3">
        <f t="shared" si="52"/>
        <v>365513.22720000002</v>
      </c>
      <c r="H1340" s="3">
        <f t="shared" si="41"/>
        <v>0.36999999999534339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33829.78</v>
      </c>
      <c r="D1341" s="2">
        <f>BILANCA!E338</f>
        <v>51930.59</v>
      </c>
      <c r="E1341" s="2">
        <v>0</v>
      </c>
      <c r="F1341" s="2">
        <v>0</v>
      </c>
      <c r="G1341" s="3">
        <f t="shared" si="52"/>
        <v>45575.707760000005</v>
      </c>
      <c r="H1341" s="3">
        <f t="shared" si="41"/>
        <v>0.63000000000465661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98818.81</v>
      </c>
      <c r="D1342" s="2">
        <f>BILANCA!E339</f>
        <v>50168.37</v>
      </c>
      <c r="E1342" s="2">
        <v>0</v>
      </c>
      <c r="F1342" s="2">
        <v>0</v>
      </c>
      <c r="G1342" s="3">
        <f t="shared" si="52"/>
        <v>66119.642600000006</v>
      </c>
      <c r="H1342" s="3">
        <f t="shared" si="41"/>
        <v>0.56000000000494765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2318747.29</v>
      </c>
      <c r="D1346" s="2">
        <f>BILANCA!E343</f>
        <v>3765046.65</v>
      </c>
      <c r="E1346" s="2">
        <v>0</v>
      </c>
      <c r="F1346" s="2">
        <v>0</v>
      </c>
      <c r="G1346" s="3">
        <f t="shared" si="52"/>
        <v>3309210.43824</v>
      </c>
      <c r="H1346" s="3">
        <f t="shared" si="41"/>
        <v>0.64000000013038516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11258.93</v>
      </c>
      <c r="E1371" s="2">
        <v>0</v>
      </c>
      <c r="F1371" s="2">
        <v>0</v>
      </c>
      <c r="G1371" s="3">
        <f t="shared" si="57"/>
        <v>8128.9474600000003</v>
      </c>
      <c r="H1371" s="3">
        <f t="shared" si="58"/>
        <v>6.9999999999708962E-2</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1578.94</v>
      </c>
      <c r="E1372" s="2">
        <v>0</v>
      </c>
      <c r="F1372" s="2">
        <v>0</v>
      </c>
      <c r="G1372" s="3">
        <f t="shared" ref="G1372:G1389" si="59">B1372/1000*C1372+B1372/500*D1372</f>
        <v>1143.15256</v>
      </c>
      <c r="H1372" s="3">
        <f t="shared" ref="H1372:H1389" si="60">ABS(C1372-ROUND(C1372,0))+ABS(D1372-ROUND(D1372,0))</f>
        <v>5.999999999994543E-2</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3803.42</v>
      </c>
      <c r="E1384" s="2">
        <v>0</v>
      </c>
      <c r="F1384" s="2">
        <v>0</v>
      </c>
      <c r="G1384" s="3">
        <f t="shared" si="59"/>
        <v>2844.9581600000001</v>
      </c>
      <c r="H1384" s="3">
        <f t="shared" si="60"/>
        <v>0.42000000000007276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1098.96</v>
      </c>
      <c r="E1388" s="2">
        <v>0</v>
      </c>
      <c r="F1388" s="2">
        <v>0</v>
      </c>
      <c r="G1388" s="3">
        <f t="shared" si="59"/>
        <v>830.81376</v>
      </c>
      <c r="H1388" s="3">
        <f t="shared" si="60"/>
        <v>3.999999999996362E-2</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1955133.33</v>
      </c>
      <c r="D1390" s="2">
        <f>BILANCA!E387</f>
        <v>1634689.23</v>
      </c>
      <c r="E1390" s="2">
        <v>0</v>
      </c>
      <c r="F1390" s="2">
        <v>0</v>
      </c>
      <c r="G1390" s="3">
        <f t="shared" ref="G1390:G1399" si="61">B1390/1000*C1390+B1390/500*D1390</f>
        <v>1985314.4802000001</v>
      </c>
      <c r="H1390" s="3">
        <f t="shared" ref="H1390:H1399" si="62">ABS(C1390-ROUND(C1390,0))+ABS(D1390-ROUND(D1390,0))</f>
        <v>0.56000000005587935</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5822408.6500000004</v>
      </c>
      <c r="D1394" s="2">
        <f>BILANCA!E391</f>
        <v>7555328.79</v>
      </c>
      <c r="E1394" s="2">
        <v>0</v>
      </c>
      <c r="F1394" s="2">
        <v>0</v>
      </c>
      <c r="G1394" s="3">
        <f t="shared" si="61"/>
        <v>8038297.4323200006</v>
      </c>
      <c r="H1394" s="3">
        <f t="shared" si="62"/>
        <v>0.55999999959021807</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15661.29</v>
      </c>
      <c r="D1395" s="2">
        <f>BILANCA!E392</f>
        <v>950341.51</v>
      </c>
      <c r="E1395" s="2">
        <v>0</v>
      </c>
      <c r="F1395" s="2">
        <v>0</v>
      </c>
      <c r="G1395" s="3">
        <f t="shared" si="61"/>
        <v>737792.55935</v>
      </c>
      <c r="H1395" s="3">
        <f t="shared" si="62"/>
        <v>0.77999999999155989</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1282700.49</v>
      </c>
      <c r="D1401" s="7">
        <f>'RAS-funkcijski'!E5</f>
        <v>1409965.81</v>
      </c>
      <c r="E1401" s="7">
        <v>0</v>
      </c>
      <c r="F1401" s="7">
        <v>0</v>
      </c>
      <c r="G1401" s="8">
        <f t="shared" si="52"/>
        <v>4102.6321100000005</v>
      </c>
      <c r="H1401" s="8">
        <f t="shared" si="41"/>
        <v>0.67999999993480742</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1282700.49</v>
      </c>
      <c r="D1402" s="2">
        <f>'RAS-funkcijski'!E6</f>
        <v>1409965.81</v>
      </c>
      <c r="E1402" s="2">
        <v>0</v>
      </c>
      <c r="F1402" s="2">
        <v>0</v>
      </c>
      <c r="G1402" s="3">
        <f t="shared" si="52"/>
        <v>8205.2642200000009</v>
      </c>
      <c r="H1402" s="3">
        <f t="shared" si="41"/>
        <v>0.67999999993480742</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1214895.53</v>
      </c>
      <c r="D1403" s="2">
        <f>'RAS-funkcijski'!E7</f>
        <v>1301645.28</v>
      </c>
      <c r="E1403" s="2">
        <v>0</v>
      </c>
      <c r="F1403" s="2">
        <v>0</v>
      </c>
      <c r="G1403" s="3">
        <f t="shared" si="52"/>
        <v>11454.558270000001</v>
      </c>
      <c r="H1403" s="3">
        <f t="shared" si="41"/>
        <v>0.75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67804.960000000006</v>
      </c>
      <c r="D1404" s="2">
        <f>'RAS-funkcijski'!E8</f>
        <v>108320.53</v>
      </c>
      <c r="E1404" s="2">
        <v>0</v>
      </c>
      <c r="F1404" s="2">
        <v>0</v>
      </c>
      <c r="G1404" s="3">
        <f t="shared" si="52"/>
        <v>1137.7840800000001</v>
      </c>
      <c r="H1404" s="3">
        <f t="shared" si="41"/>
        <v>0.50999999999476131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1194.44</v>
      </c>
      <c r="E1418" s="2">
        <v>0</v>
      </c>
      <c r="F1418" s="2">
        <v>0</v>
      </c>
      <c r="G1418" s="3">
        <f t="shared" si="52"/>
        <v>42.999839999999999</v>
      </c>
      <c r="H1418" s="3">
        <f t="shared" si="41"/>
        <v>0.44000000000005457</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1194.44</v>
      </c>
      <c r="E1420" s="2">
        <v>0</v>
      </c>
      <c r="F1420" s="2">
        <v>0</v>
      </c>
      <c r="G1420" s="3">
        <f t="shared" si="52"/>
        <v>47.777600000000007</v>
      </c>
      <c r="H1420" s="3">
        <f t="shared" si="41"/>
        <v>0.44000000000005457</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117599.52</v>
      </c>
      <c r="D1424" s="2">
        <f>'RAS-funkcijski'!E28</f>
        <v>185088.25</v>
      </c>
      <c r="E1424" s="2">
        <v>0</v>
      </c>
      <c r="F1424" s="2">
        <v>0</v>
      </c>
      <c r="G1424" s="3">
        <f t="shared" si="52"/>
        <v>11706.62448</v>
      </c>
      <c r="H1424" s="3">
        <f t="shared" si="41"/>
        <v>0.72999999999592546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3000</v>
      </c>
      <c r="E1425" s="2">
        <v>0</v>
      </c>
      <c r="F1425" s="2">
        <v>0</v>
      </c>
      <c r="G1425" s="3">
        <f t="shared" si="52"/>
        <v>150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112081.71</v>
      </c>
      <c r="D1426" s="2">
        <f>'RAS-funkcijski'!E30</f>
        <v>163850.75</v>
      </c>
      <c r="E1426" s="2">
        <v>0</v>
      </c>
      <c r="F1426" s="2">
        <v>0</v>
      </c>
      <c r="G1426" s="3">
        <f t="shared" si="52"/>
        <v>11434.36346</v>
      </c>
      <c r="H1426" s="3">
        <f t="shared" si="41"/>
        <v>0.53999999999359716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5517.81</v>
      </c>
      <c r="D1430" s="2">
        <f>'RAS-funkcijski'!E34</f>
        <v>18237.5</v>
      </c>
      <c r="E1430" s="2">
        <v>0</v>
      </c>
      <c r="F1430" s="2">
        <v>0</v>
      </c>
      <c r="G1430" s="3">
        <f t="shared" si="52"/>
        <v>1259.7843</v>
      </c>
      <c r="H1430" s="3">
        <f t="shared" si="41"/>
        <v>0.68999999999959982</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1268285.43</v>
      </c>
      <c r="D1431" s="2">
        <f>'RAS-funkcijski'!E35</f>
        <v>1828542.4500000002</v>
      </c>
      <c r="E1431" s="2">
        <v>0</v>
      </c>
      <c r="F1431" s="2">
        <v>0</v>
      </c>
      <c r="G1431" s="3">
        <f t="shared" si="52"/>
        <v>152686.48023000002</v>
      </c>
      <c r="H1431" s="3">
        <f t="shared" si="41"/>
        <v>0.88000000012107193</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14446.88</v>
      </c>
      <c r="D1439" s="2">
        <f>'RAS-funkcijski'!E43</f>
        <v>300</v>
      </c>
      <c r="E1439" s="2">
        <v>0</v>
      </c>
      <c r="F1439" s="2">
        <v>0</v>
      </c>
      <c r="G1439" s="3">
        <f t="shared" si="52"/>
        <v>586.82831999999996</v>
      </c>
      <c r="H1439" s="3">
        <f t="shared" si="41"/>
        <v>0.12000000000080036</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14446.88</v>
      </c>
      <c r="D1444" s="2">
        <f>'RAS-funkcijski'!E48</f>
        <v>300</v>
      </c>
      <c r="E1444" s="2">
        <v>0</v>
      </c>
      <c r="F1444" s="2">
        <v>0</v>
      </c>
      <c r="G1444" s="3">
        <f t="shared" si="52"/>
        <v>662.0627199999999</v>
      </c>
      <c r="H1444" s="3">
        <f t="shared" si="63"/>
        <v>0.12000000000080036</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987046.67</v>
      </c>
      <c r="D1450" s="2">
        <f>'RAS-funkcijski'!E54</f>
        <v>1517102.78</v>
      </c>
      <c r="E1450" s="2">
        <v>0</v>
      </c>
      <c r="F1450" s="2">
        <v>0</v>
      </c>
      <c r="G1450" s="3">
        <f t="shared" si="52"/>
        <v>201062.61150000003</v>
      </c>
      <c r="H1450" s="3">
        <f t="shared" si="63"/>
        <v>0.54999999993015081</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987046.67</v>
      </c>
      <c r="D1451" s="2">
        <f>'RAS-funkcijski'!E55</f>
        <v>1517102.78</v>
      </c>
      <c r="E1451" s="2">
        <v>0</v>
      </c>
      <c r="F1451" s="2">
        <v>0</v>
      </c>
      <c r="G1451" s="3">
        <f t="shared" si="52"/>
        <v>205083.86372999998</v>
      </c>
      <c r="H1451" s="3">
        <f t="shared" si="63"/>
        <v>0.54999999993015081</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40000</v>
      </c>
      <c r="D1456" s="2">
        <f>'RAS-funkcijski'!E60</f>
        <v>78125</v>
      </c>
      <c r="E1456" s="2">
        <v>0</v>
      </c>
      <c r="F1456" s="2">
        <v>0</v>
      </c>
      <c r="G1456" s="3">
        <f t="shared" si="52"/>
        <v>10990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191650</v>
      </c>
      <c r="D1457" s="2">
        <f>'RAS-funkcijski'!E61</f>
        <v>212862.3</v>
      </c>
      <c r="E1457" s="2">
        <v>0</v>
      </c>
      <c r="F1457" s="2">
        <v>0</v>
      </c>
      <c r="G1457" s="3">
        <f t="shared" si="52"/>
        <v>35190.352200000001</v>
      </c>
      <c r="H1457" s="3">
        <f t="shared" si="63"/>
        <v>0.29999999998835847</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191650</v>
      </c>
      <c r="D1460" s="2">
        <f>'RAS-funkcijski'!E64</f>
        <v>212862.3</v>
      </c>
      <c r="E1460" s="2">
        <v>0</v>
      </c>
      <c r="F1460" s="2">
        <v>0</v>
      </c>
      <c r="G1460" s="3">
        <f t="shared" si="52"/>
        <v>37042.475999999995</v>
      </c>
      <c r="H1460" s="3">
        <f t="shared" si="63"/>
        <v>0.29999999998835847</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19172.88</v>
      </c>
      <c r="D1462" s="2">
        <f>'RAS-funkcijski'!E66</f>
        <v>0</v>
      </c>
      <c r="E1462" s="2">
        <v>0</v>
      </c>
      <c r="F1462" s="2">
        <v>0</v>
      </c>
      <c r="G1462" s="3">
        <f t="shared" si="52"/>
        <v>1188.71856</v>
      </c>
      <c r="H1462" s="3">
        <f t="shared" si="63"/>
        <v>0.11999999999898137</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19172.88</v>
      </c>
      <c r="D1465" s="2">
        <f>'RAS-funkcijski'!E69</f>
        <v>0</v>
      </c>
      <c r="E1465" s="2">
        <v>0</v>
      </c>
      <c r="F1465" s="2">
        <v>0</v>
      </c>
      <c r="G1465" s="3">
        <f t="shared" si="52"/>
        <v>1246.2372</v>
      </c>
      <c r="H1465" s="3">
        <f t="shared" si="63"/>
        <v>0.11999999999898137</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15969</v>
      </c>
      <c r="D1470" s="2">
        <f>'RAS-funkcijski'!E74</f>
        <v>20152.37</v>
      </c>
      <c r="E1470" s="2">
        <v>0</v>
      </c>
      <c r="F1470" s="2">
        <v>0</v>
      </c>
      <c r="G1470" s="3">
        <f t="shared" si="52"/>
        <v>3939.1617999999999</v>
      </c>
      <c r="H1470" s="3">
        <f t="shared" si="63"/>
        <v>0.36999999999898137</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597988.56000000006</v>
      </c>
      <c r="D1471" s="2">
        <f>'RAS-funkcijski'!E75</f>
        <v>1031952.23</v>
      </c>
      <c r="E1471" s="2">
        <v>0</v>
      </c>
      <c r="F1471" s="2">
        <v>0</v>
      </c>
      <c r="G1471" s="3">
        <f t="shared" si="52"/>
        <v>188994.40441999998</v>
      </c>
      <c r="H1471" s="3">
        <f t="shared" si="63"/>
        <v>0.66999999992549419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48959.66</v>
      </c>
      <c r="D1472" s="2">
        <f>'RAS-funkcijski'!E76</f>
        <v>86077.63</v>
      </c>
      <c r="E1472" s="2">
        <v>0</v>
      </c>
      <c r="F1472" s="2">
        <v>0</v>
      </c>
      <c r="G1472" s="3">
        <f t="shared" si="52"/>
        <v>15920.274239999999</v>
      </c>
      <c r="H1472" s="3">
        <f t="shared" si="63"/>
        <v>0.70999999999185093</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488947.02</v>
      </c>
      <c r="D1473" s="2">
        <f>'RAS-funkcijski'!E77</f>
        <v>859264.85</v>
      </c>
      <c r="E1473" s="2">
        <v>0</v>
      </c>
      <c r="F1473" s="2">
        <v>0</v>
      </c>
      <c r="G1473" s="3">
        <f t="shared" si="52"/>
        <v>161145.80056</v>
      </c>
      <c r="H1473" s="3">
        <f t="shared" si="63"/>
        <v>0.17000000004190952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60081.88</v>
      </c>
      <c r="D1477" s="2">
        <f>'RAS-funkcijski'!E81</f>
        <v>86609.75</v>
      </c>
      <c r="E1477" s="2">
        <v>0</v>
      </c>
      <c r="F1477" s="2">
        <v>0</v>
      </c>
      <c r="G1477" s="3">
        <f t="shared" si="52"/>
        <v>17964.206259999999</v>
      </c>
      <c r="H1477" s="3">
        <f t="shared" si="63"/>
        <v>0.37000000000261934</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1733047.29</v>
      </c>
      <c r="D1478" s="2">
        <f>'RAS-funkcijski'!E82</f>
        <v>2716656.0199999996</v>
      </c>
      <c r="E1478" s="2">
        <v>0</v>
      </c>
      <c r="F1478" s="2">
        <v>0</v>
      </c>
      <c r="G1478" s="3">
        <f t="shared" si="52"/>
        <v>558976.02773999993</v>
      </c>
      <c r="H1478" s="3">
        <f t="shared" si="63"/>
        <v>0.30999999959021807</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26441.53</v>
      </c>
      <c r="D1479" s="2">
        <f>'RAS-funkcijski'!E83</f>
        <v>682326.76</v>
      </c>
      <c r="E1479" s="2">
        <v>0</v>
      </c>
      <c r="F1479" s="2">
        <v>0</v>
      </c>
      <c r="G1479" s="3">
        <f t="shared" si="52"/>
        <v>109896.50895</v>
      </c>
      <c r="H1479" s="3">
        <f t="shared" si="63"/>
        <v>0.70999999999185093</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1327803.78</v>
      </c>
      <c r="D1480" s="2">
        <f>'RAS-funkcijski'!E84</f>
        <v>1745037.5</v>
      </c>
      <c r="E1480" s="2">
        <v>0</v>
      </c>
      <c r="F1480" s="2">
        <v>0</v>
      </c>
      <c r="G1480" s="3">
        <f t="shared" si="52"/>
        <v>385430.30239999999</v>
      </c>
      <c r="H1480" s="3">
        <f t="shared" si="63"/>
        <v>0.71999999997206032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168148.83</v>
      </c>
      <c r="D1482" s="2">
        <f>'RAS-funkcijski'!E86</f>
        <v>224753.26</v>
      </c>
      <c r="E1482" s="2">
        <v>0</v>
      </c>
      <c r="F1482" s="2">
        <v>0</v>
      </c>
      <c r="G1482" s="3">
        <f t="shared" si="52"/>
        <v>50647.738700000002</v>
      </c>
      <c r="H1482" s="3">
        <f t="shared" si="63"/>
        <v>0.43000000002211891</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210653.15</v>
      </c>
      <c r="D1484" s="2">
        <f>'RAS-funkcijski'!E88</f>
        <v>64538.5</v>
      </c>
      <c r="E1484" s="2">
        <v>0</v>
      </c>
      <c r="F1484" s="2">
        <v>0</v>
      </c>
      <c r="G1484" s="3">
        <f t="shared" si="52"/>
        <v>28537.332600000002</v>
      </c>
      <c r="H1484" s="3">
        <f t="shared" si="63"/>
        <v>0.64999999999417923</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25852.560000000001</v>
      </c>
      <c r="D1485" s="2">
        <f>'RAS-funkcijski'!E89</f>
        <v>26324.39</v>
      </c>
      <c r="E1485" s="2">
        <v>0</v>
      </c>
      <c r="F1485" s="2">
        <v>0</v>
      </c>
      <c r="G1485" s="3">
        <f t="shared" si="52"/>
        <v>6672.6139000000003</v>
      </c>
      <c r="H1485" s="3">
        <f t="shared" si="63"/>
        <v>0.82999999999810825</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16108.62</v>
      </c>
      <c r="D1490" s="2">
        <f>'RAS-funkcijski'!E94</f>
        <v>14688.65</v>
      </c>
      <c r="E1490" s="2">
        <v>0</v>
      </c>
      <c r="F1490" s="2">
        <v>0</v>
      </c>
      <c r="G1490" s="3">
        <f t="shared" si="52"/>
        <v>4093.7327999999998</v>
      </c>
      <c r="H1490" s="3">
        <f t="shared" si="63"/>
        <v>0.72999999999956344</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16108.62</v>
      </c>
      <c r="D1491" s="2">
        <f>'RAS-funkcijski'!E95</f>
        <v>14688.65</v>
      </c>
      <c r="E1491" s="2">
        <v>0</v>
      </c>
      <c r="F1491" s="2">
        <v>0</v>
      </c>
      <c r="G1491" s="3">
        <f t="shared" si="52"/>
        <v>4139.2187199999998</v>
      </c>
      <c r="H1491" s="3">
        <f t="shared" si="63"/>
        <v>0.72999999999956344</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210</v>
      </c>
      <c r="D1495" s="2">
        <f>'RAS-funkcijski'!E99</f>
        <v>420</v>
      </c>
      <c r="E1495" s="2">
        <v>0</v>
      </c>
      <c r="F1495" s="2">
        <v>0</v>
      </c>
      <c r="G1495" s="3">
        <f t="shared" si="52"/>
        <v>99.75</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210</v>
      </c>
      <c r="D1498" s="2">
        <f>'RAS-funkcijski'!E102</f>
        <v>420</v>
      </c>
      <c r="E1498" s="2">
        <v>0</v>
      </c>
      <c r="F1498" s="2">
        <v>0</v>
      </c>
      <c r="G1498" s="3">
        <f t="shared" si="52"/>
        <v>102.9</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9463.94</v>
      </c>
      <c r="D1500" s="2">
        <f>'RAS-funkcijski'!E104</f>
        <v>10958.24</v>
      </c>
      <c r="E1500" s="2">
        <v>0</v>
      </c>
      <c r="F1500" s="2">
        <v>0</v>
      </c>
      <c r="G1500" s="3">
        <f t="shared" si="52"/>
        <v>3138.0420000000004</v>
      </c>
      <c r="H1500" s="3">
        <f t="shared" si="63"/>
        <v>0.2999999999992724</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70</v>
      </c>
      <c r="D1502" s="2">
        <f>'RAS-funkcijski'!E106</f>
        <v>257.5</v>
      </c>
      <c r="E1502" s="2">
        <v>0</v>
      </c>
      <c r="F1502" s="2">
        <v>0</v>
      </c>
      <c r="G1502" s="3">
        <f t="shared" si="52"/>
        <v>59.669999999999995</v>
      </c>
      <c r="H1502" s="3">
        <f t="shared" si="63"/>
        <v>0.5</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786398.64999999991</v>
      </c>
      <c r="D1503" s="2">
        <f>'RAS-funkcijski'!E107</f>
        <v>695938.69</v>
      </c>
      <c r="E1503" s="2">
        <v>0</v>
      </c>
      <c r="F1503" s="2">
        <v>0</v>
      </c>
      <c r="G1503" s="3">
        <f t="shared" si="52"/>
        <v>224362.43108999997</v>
      </c>
      <c r="H1503" s="3">
        <f t="shared" si="63"/>
        <v>0.66000000014901161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598736.94999999995</v>
      </c>
      <c r="D1504" s="2">
        <f>'RAS-funkcijski'!E108</f>
        <v>456700.93</v>
      </c>
      <c r="E1504" s="2">
        <v>0</v>
      </c>
      <c r="F1504" s="2">
        <v>0</v>
      </c>
      <c r="G1504" s="3">
        <f t="shared" si="52"/>
        <v>157262.43623999998</v>
      </c>
      <c r="H1504" s="3">
        <f t="shared" si="63"/>
        <v>0.12000000005355105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145661.70000000001</v>
      </c>
      <c r="D1505" s="2">
        <f>'RAS-funkcijski'!E109</f>
        <v>198237.76</v>
      </c>
      <c r="E1505" s="2">
        <v>0</v>
      </c>
      <c r="F1505" s="2">
        <v>0</v>
      </c>
      <c r="G1505" s="3">
        <f t="shared" si="52"/>
        <v>56924.408100000001</v>
      </c>
      <c r="H1505" s="3">
        <f t="shared" si="63"/>
        <v>0.53999999997904524</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42000</v>
      </c>
      <c r="D1507" s="2">
        <f>'RAS-funkcijski'!E111</f>
        <v>41000</v>
      </c>
      <c r="E1507" s="2">
        <v>0</v>
      </c>
      <c r="F1507" s="2">
        <v>0</v>
      </c>
      <c r="G1507" s="3">
        <f t="shared" si="52"/>
        <v>13268</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1201212.08</v>
      </c>
      <c r="D1510" s="2">
        <f>'RAS-funkcijski'!E114</f>
        <v>555284.32999999996</v>
      </c>
      <c r="E1510" s="2">
        <v>0</v>
      </c>
      <c r="F1510" s="2">
        <v>0</v>
      </c>
      <c r="G1510" s="3">
        <f t="shared" si="52"/>
        <v>254295.88140000001</v>
      </c>
      <c r="H1510" s="3">
        <f t="shared" si="63"/>
        <v>0.41000000003259629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1193546.1600000001</v>
      </c>
      <c r="D1511" s="2">
        <f>'RAS-funkcijski'!E115</f>
        <v>534427.5</v>
      </c>
      <c r="E1511" s="2">
        <v>0</v>
      </c>
      <c r="F1511" s="2">
        <v>0</v>
      </c>
      <c r="G1511" s="3">
        <f t="shared" si="52"/>
        <v>251126.52876000002</v>
      </c>
      <c r="H1511" s="3">
        <f t="shared" si="63"/>
        <v>0.66000000014901161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1060604.1200000001</v>
      </c>
      <c r="D1512" s="2">
        <f>'RAS-funkcijski'!E116</f>
        <v>412767.87</v>
      </c>
      <c r="E1512" s="2">
        <v>0</v>
      </c>
      <c r="F1512" s="2">
        <v>0</v>
      </c>
      <c r="G1512" s="3">
        <f t="shared" si="52"/>
        <v>211247.66432000001</v>
      </c>
      <c r="H1512" s="3">
        <f t="shared" si="63"/>
        <v>0.25000000011641532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132942.04</v>
      </c>
      <c r="D1513" s="2">
        <f>'RAS-funkcijski'!E117</f>
        <v>121659.63</v>
      </c>
      <c r="E1513" s="2">
        <v>0</v>
      </c>
      <c r="F1513" s="2">
        <v>0</v>
      </c>
      <c r="G1513" s="3">
        <f t="shared" si="52"/>
        <v>42517.526900000004</v>
      </c>
      <c r="H1513" s="3">
        <f t="shared" si="63"/>
        <v>0.41000000000349246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2000</v>
      </c>
      <c r="E1514" s="2">
        <v>0</v>
      </c>
      <c r="F1514" s="2">
        <v>0</v>
      </c>
      <c r="G1514" s="3">
        <f t="shared" si="52"/>
        <v>456</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2000</v>
      </c>
      <c r="E1516" s="2">
        <v>0</v>
      </c>
      <c r="F1516" s="2">
        <v>0</v>
      </c>
      <c r="G1516" s="3">
        <f t="shared" si="52"/>
        <v>464</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7665.92</v>
      </c>
      <c r="D1524" s="2">
        <f>'RAS-funkcijski'!E128</f>
        <v>18856.830000000002</v>
      </c>
      <c r="E1524" s="2">
        <v>0</v>
      </c>
      <c r="F1524" s="2">
        <v>0</v>
      </c>
      <c r="G1524" s="3">
        <f t="shared" si="52"/>
        <v>5627.0679200000004</v>
      </c>
      <c r="H1524" s="3">
        <f t="shared" si="63"/>
        <v>0.24999999999818101</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258996.72999999998</v>
      </c>
      <c r="D1525" s="2">
        <f>'RAS-funkcijski'!E129</f>
        <v>258636.01</v>
      </c>
      <c r="E1525" s="2">
        <v>0</v>
      </c>
      <c r="F1525" s="2">
        <v>0</v>
      </c>
      <c r="G1525" s="3">
        <f t="shared" si="52"/>
        <v>97033.59375</v>
      </c>
      <c r="H1525" s="3">
        <f t="shared" si="63"/>
        <v>0.28000000002793968</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6742.49</v>
      </c>
      <c r="D1533" s="2">
        <f>'RAS-funkcijski'!E137</f>
        <v>47118.97</v>
      </c>
      <c r="E1533" s="2">
        <v>0</v>
      </c>
      <c r="F1533" s="2">
        <v>0</v>
      </c>
      <c r="G1533" s="3">
        <f t="shared" si="52"/>
        <v>13430.39719</v>
      </c>
      <c r="H1533" s="3">
        <f t="shared" si="63"/>
        <v>0.51999999999861757</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252254.24</v>
      </c>
      <c r="D1536" s="2">
        <f>'RAS-funkcijski'!E140</f>
        <v>211517.04</v>
      </c>
      <c r="E1536" s="2">
        <v>0</v>
      </c>
      <c r="F1536" s="2">
        <v>0</v>
      </c>
      <c r="G1536" s="3">
        <f t="shared" si="52"/>
        <v>91839.211520000012</v>
      </c>
      <c r="H1536" s="3">
        <f t="shared" si="63"/>
        <v>0.27999999999883585</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7272081.3100000005</v>
      </c>
      <c r="D1537" s="14">
        <f>'RAS-funkcijski'!E141</f>
        <v>8709582.6199999992</v>
      </c>
      <c r="E1537" s="14">
        <v>0</v>
      </c>
      <c r="F1537" s="14">
        <v>0</v>
      </c>
      <c r="G1537" s="15">
        <f t="shared" si="52"/>
        <v>3382700.7773500001</v>
      </c>
      <c r="H1537" s="15">
        <f t="shared" si="63"/>
        <v>0.69000000134110451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4085.74</v>
      </c>
      <c r="E1538" s="7">
        <v>0</v>
      </c>
      <c r="F1538" s="7">
        <v>0</v>
      </c>
      <c r="G1538" s="8">
        <f t="shared" si="52"/>
        <v>8.171479999999999</v>
      </c>
      <c r="H1538" s="8">
        <f t="shared" si="63"/>
        <v>0.26000000000021828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4085.74</v>
      </c>
      <c r="E1555" s="2">
        <v>0</v>
      </c>
      <c r="F1555" s="2">
        <v>0</v>
      </c>
      <c r="G1555" s="3">
        <f t="shared" si="52"/>
        <v>147.08663999999999</v>
      </c>
      <c r="H1555" s="3">
        <f t="shared" si="63"/>
        <v>0.26000000000021828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4085.74</v>
      </c>
      <c r="E1556" s="2">
        <v>0</v>
      </c>
      <c r="F1556" s="2">
        <v>0</v>
      </c>
      <c r="G1556" s="3">
        <f t="shared" si="52"/>
        <v>155.25811999999999</v>
      </c>
      <c r="H1556" s="3">
        <f t="shared" si="63"/>
        <v>0.26000000000021828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204.74</v>
      </c>
      <c r="E1558" s="2">
        <v>0</v>
      </c>
      <c r="F1558" s="2">
        <v>0</v>
      </c>
      <c r="G1558" s="3">
        <f t="shared" si="52"/>
        <v>8.5990800000000007</v>
      </c>
      <c r="H1558" s="3">
        <f t="shared" si="63"/>
        <v>0.25999999999999091</v>
      </c>
      <c r="I1558" s="11">
        <f t="shared" si="66"/>
        <v>2.2357607999999218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3881</v>
      </c>
      <c r="E1560" s="2">
        <v>0</v>
      </c>
      <c r="F1560" s="2">
        <v>0</v>
      </c>
      <c r="G1560" s="3">
        <f t="shared" si="52"/>
        <v>178.52600000000001</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2804449.49</v>
      </c>
      <c r="D1582" s="7"/>
      <c r="E1582" s="7">
        <v>0</v>
      </c>
      <c r="F1582" s="7">
        <v>0</v>
      </c>
      <c r="G1582" s="8">
        <f t="shared" ref="G1582:G1686" si="70">B1582/1000*C1582</f>
        <v>2804.4494900000004</v>
      </c>
      <c r="H1582" s="8">
        <f t="shared" ref="H1582:H1686" si="71">ABS(C1582-ROUND(C1582,0))</f>
        <v>0.49000000022351742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10885010.899999999</v>
      </c>
      <c r="D1583" s="2">
        <v>0</v>
      </c>
      <c r="E1583" s="2">
        <v>0</v>
      </c>
      <c r="F1583" s="2">
        <v>0</v>
      </c>
      <c r="G1583" s="3">
        <f t="shared" si="70"/>
        <v>21770.021799999999</v>
      </c>
      <c r="H1583" s="3">
        <f t="shared" si="71"/>
        <v>0.10000000149011612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2828.92</v>
      </c>
      <c r="D1584" s="2">
        <v>0</v>
      </c>
      <c r="E1584" s="2">
        <v>0</v>
      </c>
      <c r="F1584" s="2">
        <v>0</v>
      </c>
      <c r="G1584" s="3">
        <f t="shared" si="70"/>
        <v>8.4867600000000003</v>
      </c>
      <c r="H1584" s="3">
        <f t="shared" si="71"/>
        <v>7.999999999992724E-2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5611002.8600000003</v>
      </c>
      <c r="D1585" s="2">
        <v>0</v>
      </c>
      <c r="E1585" s="2">
        <v>0</v>
      </c>
      <c r="F1585" s="2">
        <v>0</v>
      </c>
      <c r="G1585" s="3">
        <f t="shared" si="70"/>
        <v>22444.011440000002</v>
      </c>
      <c r="H1585" s="3">
        <f t="shared" si="71"/>
        <v>0.13999999966472387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742743.56</v>
      </c>
      <c r="D1586" s="2">
        <v>0</v>
      </c>
      <c r="E1586" s="2">
        <v>0</v>
      </c>
      <c r="F1586" s="2">
        <v>0</v>
      </c>
      <c r="G1586" s="3">
        <f t="shared" si="70"/>
        <v>3713.7178000000004</v>
      </c>
      <c r="H1586" s="3">
        <f t="shared" si="71"/>
        <v>0.43999999994412065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2054800.55</v>
      </c>
      <c r="D1587" s="2">
        <v>0</v>
      </c>
      <c r="E1587" s="2">
        <v>0</v>
      </c>
      <c r="F1587" s="2">
        <v>0</v>
      </c>
      <c r="G1587" s="3">
        <f t="shared" si="70"/>
        <v>12328.803300000001</v>
      </c>
      <c r="H1587" s="3">
        <f t="shared" si="71"/>
        <v>0.44999999995343387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287.08</v>
      </c>
      <c r="D1588" s="2">
        <v>0</v>
      </c>
      <c r="E1588" s="2">
        <v>0</v>
      </c>
      <c r="F1588" s="2">
        <v>0</v>
      </c>
      <c r="G1588" s="3">
        <f t="shared" si="70"/>
        <v>2.00956</v>
      </c>
      <c r="H1588" s="3">
        <f t="shared" si="71"/>
        <v>7.9999999999984084E-2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332077.43</v>
      </c>
      <c r="D1589" s="2">
        <v>0</v>
      </c>
      <c r="E1589" s="2">
        <v>0</v>
      </c>
      <c r="F1589" s="2">
        <v>0</v>
      </c>
      <c r="G1589" s="3">
        <f t="shared" si="70"/>
        <v>2656.6194399999999</v>
      </c>
      <c r="H1589" s="3">
        <f t="shared" si="71"/>
        <v>0.42999999999301508</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310438.82</v>
      </c>
      <c r="D1591" s="2">
        <v>0</v>
      </c>
      <c r="E1591" s="2">
        <v>0</v>
      </c>
      <c r="F1591" s="2">
        <v>0</v>
      </c>
      <c r="G1591" s="3">
        <f t="shared" si="70"/>
        <v>3104.3882000000003</v>
      </c>
      <c r="H1591" s="3">
        <f t="shared" si="71"/>
        <v>0.17999999999301508</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429882.19</v>
      </c>
      <c r="D1592" s="2">
        <v>0</v>
      </c>
      <c r="E1592" s="2">
        <v>0</v>
      </c>
      <c r="F1592" s="2">
        <v>0</v>
      </c>
      <c r="G1592" s="3">
        <f t="shared" si="70"/>
        <v>4728.7040900000002</v>
      </c>
      <c r="H1592" s="3">
        <f t="shared" si="71"/>
        <v>0.19000000000232831</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1740773.23</v>
      </c>
      <c r="D1593" s="2">
        <v>0</v>
      </c>
      <c r="E1593" s="2">
        <v>0</v>
      </c>
      <c r="F1593" s="2">
        <v>0</v>
      </c>
      <c r="G1593" s="3">
        <f t="shared" si="70"/>
        <v>20889.278760000001</v>
      </c>
      <c r="H1593" s="3">
        <f t="shared" si="71"/>
        <v>0.22999999998137355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3119698.26</v>
      </c>
      <c r="D1594" s="2">
        <v>0</v>
      </c>
      <c r="E1594" s="2">
        <v>0</v>
      </c>
      <c r="F1594" s="2">
        <v>0</v>
      </c>
      <c r="G1594" s="3">
        <f t="shared" si="70"/>
        <v>40556.077379999995</v>
      </c>
      <c r="H1594" s="3">
        <f t="shared" si="71"/>
        <v>0.25999999977648258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1793282.91</v>
      </c>
      <c r="D1595" s="2">
        <v>0</v>
      </c>
      <c r="E1595" s="2">
        <v>0</v>
      </c>
      <c r="F1595" s="2">
        <v>0</v>
      </c>
      <c r="G1595" s="3">
        <f t="shared" si="70"/>
        <v>25105.960739999999</v>
      </c>
      <c r="H1595" s="3">
        <f t="shared" si="71"/>
        <v>9.0000000083819032E-2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1793282.91</v>
      </c>
      <c r="D1599" s="2">
        <v>0</v>
      </c>
      <c r="E1599" s="2">
        <v>0</v>
      </c>
      <c r="F1599" s="2">
        <v>0</v>
      </c>
      <c r="G1599" s="3">
        <f t="shared" si="70"/>
        <v>32279.092379999995</v>
      </c>
      <c r="H1599" s="3">
        <f t="shared" si="71"/>
        <v>9.0000000083819032E-2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358197.95</v>
      </c>
      <c r="D1601" s="2">
        <v>0</v>
      </c>
      <c r="E1601" s="2">
        <v>0</v>
      </c>
      <c r="F1601" s="2">
        <v>0</v>
      </c>
      <c r="G1601" s="3">
        <f>B1601/1000*C1601</f>
        <v>7163.9590000000007</v>
      </c>
      <c r="H1601" s="3">
        <f>ABS(C1601-ROUND(C1601,0))</f>
        <v>4.9999999988358468E-2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9290931.9100000001</v>
      </c>
      <c r="D1602" s="2">
        <v>0</v>
      </c>
      <c r="E1602" s="2">
        <v>0</v>
      </c>
      <c r="F1602" s="2">
        <v>0</v>
      </c>
      <c r="G1602" s="3">
        <f t="shared" si="70"/>
        <v>195109.57011000003</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1369.76</v>
      </c>
      <c r="D1603" s="2">
        <v>0</v>
      </c>
      <c r="E1603" s="2">
        <v>0</v>
      </c>
      <c r="F1603" s="2">
        <v>0</v>
      </c>
      <c r="G1603" s="3">
        <f t="shared" si="70"/>
        <v>30.134719999999998</v>
      </c>
      <c r="H1603" s="3">
        <f t="shared" si="71"/>
        <v>0.24000000000000909</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5437352.3499999996</v>
      </c>
      <c r="D1604" s="2">
        <v>0</v>
      </c>
      <c r="E1604" s="2">
        <v>0</v>
      </c>
      <c r="F1604" s="2">
        <v>0</v>
      </c>
      <c r="G1604" s="3">
        <f t="shared" si="70"/>
        <v>125059.10404999999</v>
      </c>
      <c r="H1604" s="3">
        <f t="shared" si="71"/>
        <v>0.34999999962747097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740470.53</v>
      </c>
      <c r="D1605" s="2">
        <v>0</v>
      </c>
      <c r="E1605" s="2">
        <v>0</v>
      </c>
      <c r="F1605" s="2">
        <v>0</v>
      </c>
      <c r="G1605" s="3">
        <f t="shared" si="70"/>
        <v>17771.292720000001</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1980813.2</v>
      </c>
      <c r="D1606" s="2">
        <v>0</v>
      </c>
      <c r="E1606" s="2">
        <v>0</v>
      </c>
      <c r="F1606" s="2">
        <v>0</v>
      </c>
      <c r="G1606" s="3">
        <f t="shared" si="70"/>
        <v>49520.33</v>
      </c>
      <c r="H1606" s="3">
        <f t="shared" si="71"/>
        <v>0.19999999995343387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315.77999999999997</v>
      </c>
      <c r="D1607" s="2">
        <v>0</v>
      </c>
      <c r="E1607" s="2">
        <v>0</v>
      </c>
      <c r="F1607" s="2">
        <v>0</v>
      </c>
      <c r="G1607" s="3">
        <f t="shared" si="70"/>
        <v>8.2102799999999991</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332335.44</v>
      </c>
      <c r="D1608" s="2">
        <v>0</v>
      </c>
      <c r="E1608" s="2">
        <v>0</v>
      </c>
      <c r="F1608" s="2">
        <v>0</v>
      </c>
      <c r="G1608" s="3">
        <f t="shared" si="70"/>
        <v>8973.0568800000001</v>
      </c>
      <c r="H1608" s="3">
        <f t="shared" si="71"/>
        <v>0.44000000000232831</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218514.7</v>
      </c>
      <c r="D1610" s="2">
        <v>0</v>
      </c>
      <c r="E1610" s="2">
        <v>0</v>
      </c>
      <c r="F1610" s="2">
        <v>0</v>
      </c>
      <c r="G1610" s="3">
        <f t="shared" si="70"/>
        <v>6336.926300000001</v>
      </c>
      <c r="H1610" s="3">
        <f t="shared" si="71"/>
        <v>0.29999999998835847</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413809.77</v>
      </c>
      <c r="D1611" s="2">
        <v>0</v>
      </c>
      <c r="E1611" s="2">
        <v>0</v>
      </c>
      <c r="F1611" s="2">
        <v>0</v>
      </c>
      <c r="G1611" s="3">
        <f t="shared" si="70"/>
        <v>12414.293100000001</v>
      </c>
      <c r="H1611" s="3">
        <f t="shared" si="71"/>
        <v>0.22999999998137355</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1751092.93</v>
      </c>
      <c r="D1612" s="2">
        <v>0</v>
      </c>
      <c r="E1612" s="2">
        <v>0</v>
      </c>
      <c r="F1612" s="2">
        <v>0</v>
      </c>
      <c r="G1612" s="3">
        <f t="shared" si="70"/>
        <v>54283.880829999995</v>
      </c>
      <c r="H1612" s="3">
        <f t="shared" si="71"/>
        <v>7.000000006519258E-2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3151887</v>
      </c>
      <c r="D1613" s="2">
        <v>0</v>
      </c>
      <c r="E1613" s="2">
        <v>0</v>
      </c>
      <c r="F1613" s="2">
        <v>0</v>
      </c>
      <c r="G1613" s="3">
        <f t="shared" si="70"/>
        <v>100860.38400000001</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346983.55</v>
      </c>
      <c r="D1614" s="2">
        <v>0</v>
      </c>
      <c r="E1614" s="2">
        <v>0</v>
      </c>
      <c r="F1614" s="2">
        <v>0</v>
      </c>
      <c r="G1614" s="3">
        <f t="shared" si="70"/>
        <v>11450.45715</v>
      </c>
      <c r="H1614" s="3">
        <f t="shared" si="71"/>
        <v>0.45000000001164153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346983.55</v>
      </c>
      <c r="D1618" s="2">
        <v>0</v>
      </c>
      <c r="E1618" s="2">
        <v>0</v>
      </c>
      <c r="F1618" s="2">
        <v>0</v>
      </c>
      <c r="G1618" s="3">
        <f t="shared" si="70"/>
        <v>12838.391349999998</v>
      </c>
      <c r="H1618" s="3">
        <f t="shared" si="71"/>
        <v>0.45000000001164153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353339.25</v>
      </c>
      <c r="D1620" s="2">
        <v>0</v>
      </c>
      <c r="E1620" s="2">
        <v>0</v>
      </c>
      <c r="F1620" s="2">
        <v>0</v>
      </c>
      <c r="G1620" s="3">
        <f>B1620/1000*C1620</f>
        <v>13780.230750000001</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4398528.4799999986</v>
      </c>
      <c r="D1621" s="2">
        <v>0</v>
      </c>
      <c r="E1621" s="2">
        <v>0</v>
      </c>
      <c r="F1621" s="2">
        <v>0</v>
      </c>
      <c r="G1621" s="3">
        <f t="shared" si="70"/>
        <v>175941.13919999995</v>
      </c>
      <c r="H1621" s="3">
        <f t="shared" si="71"/>
        <v>0.47999999858438969</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161638.07</v>
      </c>
      <c r="D1622" s="2">
        <v>0</v>
      </c>
      <c r="E1622" s="2">
        <v>0</v>
      </c>
      <c r="F1622" s="2">
        <v>0</v>
      </c>
      <c r="G1622" s="3">
        <f t="shared" si="70"/>
        <v>6627.1608700000006</v>
      </c>
      <c r="H1622" s="3">
        <f t="shared" si="71"/>
        <v>7.0000000006984919E-2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111000.57</v>
      </c>
      <c r="D1628" s="2">
        <v>0</v>
      </c>
      <c r="E1628" s="2">
        <v>0</v>
      </c>
      <c r="F1628" s="2">
        <v>0</v>
      </c>
      <c r="G1628" s="3">
        <f t="shared" si="70"/>
        <v>5217.0267899999999</v>
      </c>
      <c r="H1628" s="3">
        <f t="shared" si="71"/>
        <v>0.42999999999301508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53982.54</v>
      </c>
      <c r="D1634" s="2">
        <v>0</v>
      </c>
      <c r="E1634" s="2">
        <v>0</v>
      </c>
      <c r="F1634" s="2">
        <v>0</v>
      </c>
      <c r="G1634" s="3">
        <f t="shared" si="70"/>
        <v>2861.0746199999999</v>
      </c>
      <c r="H1634" s="3">
        <f t="shared" si="71"/>
        <v>0.45999999999912689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22694.880000000001</v>
      </c>
      <c r="D1635" s="2">
        <v>0</v>
      </c>
      <c r="E1635" s="2">
        <v>0</v>
      </c>
      <c r="F1635" s="2">
        <v>0</v>
      </c>
      <c r="G1635" s="3">
        <f t="shared" si="70"/>
        <v>1225.52352</v>
      </c>
      <c r="H1635" s="3">
        <f t="shared" si="71"/>
        <v>0.11999999999898137</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31287.66</v>
      </c>
      <c r="D1638" s="2">
        <v>0</v>
      </c>
      <c r="E1638" s="2">
        <v>0</v>
      </c>
      <c r="F1638" s="2">
        <v>0</v>
      </c>
      <c r="G1638" s="3">
        <f t="shared" si="70"/>
        <v>1783.39662</v>
      </c>
      <c r="H1638" s="3">
        <f t="shared" si="71"/>
        <v>0.34000000000014552</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55018.03</v>
      </c>
      <c r="D1654" s="2">
        <v>0</v>
      </c>
      <c r="E1654" s="2">
        <v>0</v>
      </c>
      <c r="F1654" s="2">
        <v>0</v>
      </c>
      <c r="G1654" s="3">
        <f t="shared" si="70"/>
        <v>4016.3161899999996</v>
      </c>
      <c r="H1654" s="3">
        <f t="shared" si="71"/>
        <v>2.9999999998835847E-2</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55018.03</v>
      </c>
      <c r="D1655" s="2">
        <v>0</v>
      </c>
      <c r="E1655" s="2">
        <v>0</v>
      </c>
      <c r="F1655" s="2">
        <v>0</v>
      </c>
      <c r="G1655" s="3">
        <f t="shared" si="70"/>
        <v>4071.3342199999997</v>
      </c>
      <c r="H1655" s="3">
        <f t="shared" si="71"/>
        <v>2.9999999998835847E-2</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2000</v>
      </c>
      <c r="D1659" s="2">
        <v>0</v>
      </c>
      <c r="E1659" s="2">
        <v>0</v>
      </c>
      <c r="F1659" s="2">
        <v>0</v>
      </c>
      <c r="G1659" s="3">
        <f t="shared" si="70"/>
        <v>156</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2000</v>
      </c>
      <c r="D1660" s="2">
        <v>0</v>
      </c>
      <c r="E1660" s="2">
        <v>0</v>
      </c>
      <c r="F1660" s="2">
        <v>0</v>
      </c>
      <c r="G1660" s="3">
        <f t="shared" si="70"/>
        <v>158</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50637.5</v>
      </c>
      <c r="D1669" s="2">
        <v>0</v>
      </c>
      <c r="E1669" s="2">
        <v>0</v>
      </c>
      <c r="F1669" s="2">
        <v>0</v>
      </c>
      <c r="G1669" s="3">
        <f t="shared" si="70"/>
        <v>4456.0999999999995</v>
      </c>
      <c r="H1669" s="3">
        <f t="shared" si="71"/>
        <v>0.5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19437.5</v>
      </c>
      <c r="D1670" s="2">
        <v>0</v>
      </c>
      <c r="E1670" s="2">
        <v>0</v>
      </c>
      <c r="F1670" s="2">
        <v>0</v>
      </c>
      <c r="G1670" s="3">
        <f t="shared" si="70"/>
        <v>1729.9375</v>
      </c>
      <c r="H1670" s="3">
        <f t="shared" si="71"/>
        <v>0.5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31200</v>
      </c>
      <c r="D1673" s="2">
        <v>0</v>
      </c>
      <c r="E1673" s="2">
        <v>0</v>
      </c>
      <c r="F1673" s="2">
        <v>0</v>
      </c>
      <c r="G1673" s="3">
        <f t="shared" si="70"/>
        <v>2870.4</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4236890.41</v>
      </c>
      <c r="D1681" s="2">
        <v>0</v>
      </c>
      <c r="E1681" s="2">
        <v>0</v>
      </c>
      <c r="F1681" s="2">
        <v>0</v>
      </c>
      <c r="G1681" s="3">
        <f t="shared" si="70"/>
        <v>423689.04100000003</v>
      </c>
      <c r="H1681" s="3">
        <f t="shared" si="71"/>
        <v>0.41000000014901161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995.45</v>
      </c>
      <c r="D1682" s="2">
        <v>0</v>
      </c>
      <c r="E1682" s="2">
        <v>0</v>
      </c>
      <c r="F1682" s="2">
        <v>0</v>
      </c>
      <c r="G1682" s="3">
        <f t="shared" si="70"/>
        <v>100.54045000000001</v>
      </c>
      <c r="H1682" s="3">
        <f t="shared" si="71"/>
        <v>0.45000000000004547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407842.07</v>
      </c>
      <c r="D1683" s="2">
        <v>0</v>
      </c>
      <c r="E1683" s="2">
        <v>0</v>
      </c>
      <c r="F1683" s="2">
        <v>0</v>
      </c>
      <c r="G1683" s="3">
        <f t="shared" si="70"/>
        <v>41599.89114</v>
      </c>
      <c r="H1683" s="3">
        <f t="shared" si="71"/>
        <v>7.0000000006984919E-2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50168.37</v>
      </c>
      <c r="D1684" s="2">
        <v>0</v>
      </c>
      <c r="E1684" s="2">
        <v>0</v>
      </c>
      <c r="F1684" s="2">
        <v>0</v>
      </c>
      <c r="G1684" s="3">
        <f t="shared" si="70"/>
        <v>5167.3421099999996</v>
      </c>
      <c r="H1684" s="3">
        <f t="shared" si="71"/>
        <v>0.37000000000261934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3765046.65</v>
      </c>
      <c r="D1685" s="2">
        <v>0</v>
      </c>
      <c r="E1685" s="2">
        <v>0</v>
      </c>
      <c r="F1685" s="2">
        <v>0</v>
      </c>
      <c r="G1685" s="3">
        <f>B1685/1000*C1685</f>
        <v>391564.85159999999</v>
      </c>
      <c r="H1685" s="3">
        <f>ABS(C1685-ROUND(C1685,0))</f>
        <v>0.35000000009313226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12837.87</v>
      </c>
      <c r="D1686" s="14">
        <v>0</v>
      </c>
      <c r="E1686" s="14">
        <v>0</v>
      </c>
      <c r="F1686" s="14">
        <v>0</v>
      </c>
      <c r="G1686" s="15">
        <f t="shared" si="70"/>
        <v>1347.9763500000001</v>
      </c>
      <c r="H1686" s="15">
        <f t="shared" si="71"/>
        <v>0.12999999999919964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2"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65" t="s">
        <v>1970</v>
      </c>
      <c r="B2" s="366"/>
      <c r="C2" s="366"/>
      <c r="D2" s="366"/>
      <c r="E2" s="366"/>
      <c r="F2" s="366"/>
      <c r="G2" s="366"/>
      <c r="H2" s="366"/>
      <c r="I2" s="36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7" t="s">
        <v>1972</v>
      </c>
      <c r="B4" s="368"/>
      <c r="C4" s="368"/>
      <c r="D4" s="368"/>
      <c r="E4" s="368"/>
      <c r="F4" s="368"/>
      <c r="G4" s="368"/>
      <c r="H4" s="368"/>
      <c r="I4" s="368"/>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33396</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35" t="s">
        <v>1976</v>
      </c>
      <c r="F7" s="369" t="s">
        <v>1977</v>
      </c>
      <c r="G7" s="37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35"/>
      <c r="F8" s="349" t="s">
        <v>1980</v>
      </c>
      <c r="G8" s="35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35"/>
      <c r="F9" s="363" t="s">
        <v>1981</v>
      </c>
      <c r="G9" s="36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35"/>
      <c r="F10" s="349" t="s">
        <v>1982</v>
      </c>
      <c r="G10" s="35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35"/>
      <c r="F11" s="361" t="s">
        <v>1983</v>
      </c>
      <c r="G11" s="36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35"/>
      <c r="F12" s="359" t="s">
        <v>1984</v>
      </c>
      <c r="G12" s="360"/>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35"/>
      <c r="F13" s="332" t="s">
        <v>1987</v>
      </c>
      <c r="G13" s="333"/>
      <c r="H13" s="334"/>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6" t="s">
        <v>8</v>
      </c>
      <c r="C16" s="348"/>
      <c r="D16" s="348"/>
      <c r="E16" s="348"/>
      <c r="F16" s="338"/>
      <c r="G16" s="201" t="s">
        <v>9</v>
      </c>
      <c r="H16" s="265" t="s">
        <v>10</v>
      </c>
      <c r="I16" s="266" t="s">
        <v>11</v>
      </c>
      <c r="J16" s="5"/>
      <c r="K16" s="5"/>
      <c r="L16" s="5"/>
      <c r="M16" s="5"/>
      <c r="N16" s="5"/>
      <c r="O16" s="5"/>
      <c r="P16" s="5"/>
      <c r="Q16" s="5"/>
      <c r="R16" s="5"/>
      <c r="S16" s="5"/>
      <c r="T16" s="5"/>
      <c r="U16" s="5"/>
      <c r="V16" s="5"/>
      <c r="W16" s="5"/>
    </row>
    <row r="17" spans="1:23" ht="12.75" customHeight="1" x14ac:dyDescent="0.2">
      <c r="A17" s="356" t="s">
        <v>1977</v>
      </c>
      <c r="B17" s="339" t="str">
        <f>'PR-RAS'!B6</f>
        <v>PRIHODI POSLOVANJA (šifre 61+62+63+64+65+66+67+68)</v>
      </c>
      <c r="C17" s="340"/>
      <c r="D17" s="340"/>
      <c r="E17" s="340"/>
      <c r="F17" s="341"/>
      <c r="G17" s="28" t="str">
        <f>'PR-RAS'!C6</f>
        <v>6</v>
      </c>
      <c r="H17" s="275">
        <f>'PR-RAS'!D6</f>
        <v>6830731.4900000002</v>
      </c>
      <c r="I17" s="275">
        <f>'PR-RAS'!E6</f>
        <v>8216846.6799999988</v>
      </c>
      <c r="J17" s="5"/>
      <c r="K17" s="5"/>
      <c r="L17" s="5"/>
      <c r="M17" s="5"/>
      <c r="N17" s="5"/>
      <c r="O17" s="5"/>
      <c r="P17" s="5"/>
      <c r="Q17" s="5"/>
      <c r="R17" s="5"/>
      <c r="S17" s="5"/>
      <c r="T17" s="5"/>
      <c r="U17" s="5"/>
      <c r="V17" s="5"/>
      <c r="W17" s="5"/>
    </row>
    <row r="18" spans="1:23" ht="12.75" customHeight="1" x14ac:dyDescent="0.2">
      <c r="A18" s="357"/>
      <c r="B18" s="342" t="str">
        <f>'PR-RAS'!B152</f>
        <v xml:space="preserve">RASHODI POSLOVANJA (šifre 31+32+34+35+36+37+38) </v>
      </c>
      <c r="C18" s="343"/>
      <c r="D18" s="343"/>
      <c r="E18" s="343"/>
      <c r="F18" s="344"/>
      <c r="G18" s="29" t="str">
        <f>'PR-RAS'!C152</f>
        <v>3</v>
      </c>
      <c r="H18" s="275">
        <f>'PR-RAS'!D152</f>
        <v>6004693.3999999994</v>
      </c>
      <c r="I18" s="275">
        <f>'PR-RAS'!E152</f>
        <v>6467515.7199999997</v>
      </c>
      <c r="J18" s="5"/>
      <c r="K18" s="5"/>
      <c r="L18" s="5"/>
      <c r="M18" s="5"/>
      <c r="N18" s="5"/>
      <c r="O18" s="5"/>
      <c r="P18" s="5"/>
      <c r="Q18" s="5"/>
      <c r="R18" s="5"/>
      <c r="S18" s="5"/>
      <c r="T18" s="5"/>
      <c r="U18" s="5"/>
      <c r="V18" s="5"/>
      <c r="W18" s="5"/>
    </row>
    <row r="19" spans="1:23" ht="12.75" customHeight="1" x14ac:dyDescent="0.2">
      <c r="A19" s="357"/>
      <c r="B19" s="342" t="str">
        <f>'PR-RAS'!B649</f>
        <v>Višak prihoda i primitaka raspoloživ u sljedećem razdoblju (šifre X005 + '9221-9222' - Y005 - '9222-9221')</v>
      </c>
      <c r="C19" s="343"/>
      <c r="D19" s="343"/>
      <c r="E19" s="343"/>
      <c r="F19" s="34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8"/>
      <c r="B20" s="345" t="str">
        <f>'PR-RAS'!B650</f>
        <v>Manjak prihoda i primitaka za pokriće u sljedećem razdoblju (šifre Y005 + '9222-9221' - X005 - '9221-9222' )</v>
      </c>
      <c r="C20" s="346"/>
      <c r="D20" s="346"/>
      <c r="E20" s="346"/>
      <c r="F20" s="347"/>
      <c r="G20" s="30" t="str">
        <f>'PR-RAS'!C650</f>
        <v>Y006</v>
      </c>
      <c r="H20" s="275">
        <f>'PR-RAS'!D650</f>
        <v>182811.60999999871</v>
      </c>
      <c r="I20" s="275">
        <f>'PR-RAS'!E650</f>
        <v>514800.26000000117</v>
      </c>
      <c r="J20" s="5"/>
      <c r="K20" s="5"/>
      <c r="L20" s="5"/>
      <c r="M20" s="5"/>
      <c r="N20" s="5"/>
      <c r="O20" s="5"/>
      <c r="P20" s="5"/>
      <c r="Q20" s="5"/>
      <c r="R20" s="5"/>
      <c r="S20" s="5"/>
      <c r="T20" s="5"/>
      <c r="U20" s="5"/>
      <c r="V20" s="5"/>
      <c r="W20" s="5"/>
    </row>
    <row r="21" spans="1:23" ht="29.25" customHeight="1" x14ac:dyDescent="0.2">
      <c r="A21" s="200" t="s">
        <v>1988</v>
      </c>
      <c r="B21" s="336" t="s">
        <v>8</v>
      </c>
      <c r="C21" s="337"/>
      <c r="D21" s="337"/>
      <c r="E21" s="337"/>
      <c r="F21" s="338"/>
      <c r="G21" s="201" t="s">
        <v>9</v>
      </c>
      <c r="H21" s="265" t="s">
        <v>1989</v>
      </c>
      <c r="I21" s="266" t="s">
        <v>1990</v>
      </c>
      <c r="J21" s="5"/>
      <c r="K21" s="5"/>
      <c r="L21" s="5"/>
      <c r="M21" s="5"/>
      <c r="N21" s="5"/>
      <c r="O21" s="5"/>
      <c r="P21" s="5"/>
      <c r="Q21" s="5"/>
      <c r="R21" s="5"/>
      <c r="S21" s="5"/>
      <c r="T21" s="5"/>
      <c r="U21" s="5"/>
      <c r="V21" s="5"/>
      <c r="W21" s="5"/>
    </row>
    <row r="22" spans="1:23" ht="12.75" customHeight="1" x14ac:dyDescent="0.2">
      <c r="A22" s="356" t="s">
        <v>1980</v>
      </c>
      <c r="B22" s="339" t="str">
        <f>BILANCA!B7</f>
        <v>Nefinancijska imovina (šifre 01+02+03+04+05+06)</v>
      </c>
      <c r="C22" s="340"/>
      <c r="D22" s="340"/>
      <c r="E22" s="340"/>
      <c r="F22" s="341"/>
      <c r="G22" s="126" t="str">
        <f>BILANCA!C7</f>
        <v>B002</v>
      </c>
      <c r="H22" s="275">
        <f>BILANCA!D7</f>
        <v>24906174.779999997</v>
      </c>
      <c r="I22" s="275">
        <f>BILANCA!E7</f>
        <v>27380369.93</v>
      </c>
      <c r="J22" s="5"/>
      <c r="K22" s="5"/>
      <c r="L22" s="5"/>
      <c r="M22" s="5"/>
      <c r="N22" s="5"/>
      <c r="O22" s="5"/>
      <c r="P22" s="5"/>
      <c r="Q22" s="5"/>
      <c r="R22" s="5"/>
      <c r="S22" s="5"/>
      <c r="T22" s="5"/>
      <c r="U22" s="5"/>
      <c r="V22" s="5"/>
      <c r="W22" s="5"/>
    </row>
    <row r="23" spans="1:23" ht="12.75" customHeight="1" x14ac:dyDescent="0.2">
      <c r="A23" s="357"/>
      <c r="B23" s="342" t="str">
        <f>BILANCA!B69</f>
        <v>Financijska imovina (šifre 11+12+13+14+15+16+17+19)</v>
      </c>
      <c r="C23" s="343"/>
      <c r="D23" s="343"/>
      <c r="E23" s="343"/>
      <c r="F23" s="344"/>
      <c r="G23" s="127" t="str">
        <f>BILANCA!C69</f>
        <v>1</v>
      </c>
      <c r="H23" s="275">
        <f>BILANCA!D69</f>
        <v>4362376.6000000006</v>
      </c>
      <c r="I23" s="275">
        <f>BILANCA!E69</f>
        <v>4163031.5700000003</v>
      </c>
      <c r="J23" s="5"/>
      <c r="K23" s="5"/>
      <c r="L23" s="5"/>
      <c r="M23" s="5"/>
      <c r="N23" s="5"/>
      <c r="O23" s="5"/>
      <c r="P23" s="5"/>
      <c r="Q23" s="5"/>
      <c r="R23" s="5"/>
      <c r="S23" s="5"/>
      <c r="T23" s="5"/>
      <c r="U23" s="5"/>
      <c r="V23" s="5"/>
      <c r="W23" s="5"/>
    </row>
    <row r="24" spans="1:23" ht="12.75" customHeight="1" x14ac:dyDescent="0.2">
      <c r="A24" s="357"/>
      <c r="B24" s="342" t="str">
        <f>BILANCA!B177</f>
        <v xml:space="preserve">Obveze (šifre 23+24+25+26+27+29) </v>
      </c>
      <c r="C24" s="343"/>
      <c r="D24" s="343"/>
      <c r="E24" s="343"/>
      <c r="F24" s="344"/>
      <c r="G24" s="127" t="str">
        <f>BILANCA!C177</f>
        <v>2</v>
      </c>
      <c r="H24" s="275">
        <f>BILANCA!D177</f>
        <v>2804449.4899999993</v>
      </c>
      <c r="I24" s="275">
        <f>BILANCA!E177</f>
        <v>4398528.4800000004</v>
      </c>
      <c r="J24" s="5"/>
      <c r="K24" s="5"/>
      <c r="L24" s="5"/>
      <c r="M24" s="5"/>
      <c r="N24" s="5"/>
      <c r="O24" s="5"/>
      <c r="P24" s="5"/>
      <c r="Q24" s="5"/>
      <c r="R24" s="5"/>
      <c r="S24" s="5"/>
      <c r="T24" s="5"/>
      <c r="U24" s="5"/>
      <c r="V24" s="5"/>
      <c r="W24" s="5"/>
    </row>
    <row r="25" spans="1:23" ht="12.75" customHeight="1" x14ac:dyDescent="0.2">
      <c r="A25" s="358"/>
      <c r="B25" s="345" t="str">
        <f>BILANCA!B251</f>
        <v>Vlastiti izvori (šifre 91 + 922 - 93 + 96 + 97)</v>
      </c>
      <c r="C25" s="346"/>
      <c r="D25" s="346"/>
      <c r="E25" s="346"/>
      <c r="F25" s="347"/>
      <c r="G25" s="128" t="str">
        <f>BILANCA!C251</f>
        <v>9</v>
      </c>
      <c r="H25" s="275">
        <f>BILANCA!D251</f>
        <v>26464101.889999997</v>
      </c>
      <c r="I25" s="275">
        <f>BILANCA!E251</f>
        <v>27144873.020000003</v>
      </c>
      <c r="J25" s="5"/>
      <c r="K25" s="5"/>
      <c r="L25" s="5"/>
      <c r="M25" s="5"/>
      <c r="N25" s="5"/>
      <c r="O25" s="5"/>
      <c r="P25" s="5"/>
      <c r="Q25" s="5"/>
      <c r="R25" s="5"/>
      <c r="S25" s="5"/>
      <c r="T25" s="5"/>
      <c r="U25" s="5"/>
      <c r="V25" s="5"/>
      <c r="W25" s="5"/>
    </row>
    <row r="26" spans="1:23" ht="48" x14ac:dyDescent="0.2">
      <c r="A26" s="200" t="s">
        <v>1988</v>
      </c>
      <c r="B26" s="336" t="s">
        <v>8</v>
      </c>
      <c r="C26" s="337"/>
      <c r="D26" s="337"/>
      <c r="E26" s="337"/>
      <c r="F26" s="338"/>
      <c r="G26" s="201" t="s">
        <v>9</v>
      </c>
      <c r="H26" s="265" t="s">
        <v>10</v>
      </c>
      <c r="I26" s="266" t="s">
        <v>11</v>
      </c>
      <c r="J26" s="5"/>
      <c r="K26" s="5"/>
      <c r="L26" s="5"/>
      <c r="M26" s="5"/>
      <c r="N26" s="5"/>
      <c r="O26" s="5"/>
      <c r="P26" s="5"/>
      <c r="Q26" s="5"/>
      <c r="R26" s="5"/>
      <c r="S26" s="5"/>
      <c r="T26" s="5"/>
      <c r="U26" s="5"/>
      <c r="V26" s="5"/>
      <c r="W26" s="5"/>
    </row>
    <row r="27" spans="1:23" ht="12.75" customHeight="1" x14ac:dyDescent="0.2">
      <c r="A27" s="356" t="s">
        <v>1991</v>
      </c>
      <c r="B27" s="339" t="str">
        <f>'RAS-funkcijski'!B5</f>
        <v>Opće javne usluge (šifre 011+012+013+014 do 018)</v>
      </c>
      <c r="C27" s="340"/>
      <c r="D27" s="340"/>
      <c r="E27" s="340"/>
      <c r="F27" s="341"/>
      <c r="G27" s="126" t="str">
        <f>'RAS-funkcijski'!C5</f>
        <v>01</v>
      </c>
      <c r="H27" s="275">
        <f>'RAS-funkcijski'!D5</f>
        <v>1282700.49</v>
      </c>
      <c r="I27" s="275">
        <f>'RAS-funkcijski'!E5</f>
        <v>1409965.81</v>
      </c>
      <c r="J27" s="5"/>
      <c r="K27" s="5"/>
      <c r="L27" s="5"/>
      <c r="M27" s="5"/>
      <c r="N27" s="5"/>
      <c r="O27" s="5"/>
      <c r="P27" s="5"/>
      <c r="Q27" s="5"/>
      <c r="R27" s="5"/>
      <c r="S27" s="5"/>
      <c r="T27" s="5"/>
      <c r="U27" s="5"/>
      <c r="V27" s="5"/>
      <c r="W27" s="5"/>
    </row>
    <row r="28" spans="1:23" ht="12.75" customHeight="1" x14ac:dyDescent="0.2">
      <c r="A28" s="357"/>
      <c r="B28" s="342" t="str">
        <f>'RAS-funkcijski'!B35</f>
        <v>Ekonomski poslovi (šifre 041+042+043+044+045+046+047+048+049)</v>
      </c>
      <c r="C28" s="343"/>
      <c r="D28" s="343"/>
      <c r="E28" s="343"/>
      <c r="F28" s="344"/>
      <c r="G28" s="127" t="str">
        <f>'RAS-funkcijski'!C35</f>
        <v>04</v>
      </c>
      <c r="H28" s="275">
        <f>'RAS-funkcijski'!D35</f>
        <v>1268285.43</v>
      </c>
      <c r="I28" s="275">
        <f>'RAS-funkcijski'!E35</f>
        <v>1828542.4500000002</v>
      </c>
      <c r="J28" s="5"/>
      <c r="K28" s="5"/>
      <c r="L28" s="5"/>
      <c r="M28" s="5"/>
      <c r="N28" s="5"/>
      <c r="O28" s="5"/>
      <c r="P28" s="5"/>
      <c r="Q28" s="5"/>
      <c r="R28" s="5"/>
      <c r="S28" s="5"/>
      <c r="T28" s="5"/>
      <c r="U28" s="5"/>
      <c r="V28" s="5"/>
      <c r="W28" s="5"/>
    </row>
    <row r="29" spans="1:23" ht="12.75" customHeight="1" x14ac:dyDescent="0.2">
      <c r="A29" s="357"/>
      <c r="B29" s="342" t="str">
        <f>'RAS-funkcijski'!B88</f>
        <v>Rashodi vezani za stanovanje i kom. pogodnosti koji nisu drugdje svrstani</v>
      </c>
      <c r="C29" s="343"/>
      <c r="D29" s="343"/>
      <c r="E29" s="343"/>
      <c r="F29" s="344"/>
      <c r="G29" s="127" t="str">
        <f>'RAS-funkcijski'!C88</f>
        <v>066</v>
      </c>
      <c r="H29" s="275">
        <f>'RAS-funkcijski'!D88</f>
        <v>210653.15</v>
      </c>
      <c r="I29" s="275">
        <f>'RAS-funkcijski'!E88</f>
        <v>64538.5</v>
      </c>
      <c r="J29" s="5"/>
      <c r="K29" s="5"/>
      <c r="L29" s="5"/>
      <c r="M29" s="5"/>
      <c r="N29" s="5"/>
      <c r="O29" s="5"/>
      <c r="P29" s="5"/>
      <c r="Q29" s="5"/>
      <c r="R29" s="5"/>
      <c r="S29" s="5"/>
      <c r="T29" s="5"/>
      <c r="U29" s="5"/>
      <c r="V29" s="5"/>
      <c r="W29" s="5"/>
    </row>
    <row r="30" spans="1:23" ht="12.75" customHeight="1" x14ac:dyDescent="0.2">
      <c r="A30" s="357"/>
      <c r="B30" s="342" t="str">
        <f>'RAS-funkcijski'!B114</f>
        <v>Obrazovanje (šifre 091+092+093+094+095+096+097+098)</v>
      </c>
      <c r="C30" s="343"/>
      <c r="D30" s="343"/>
      <c r="E30" s="343"/>
      <c r="F30" s="344"/>
      <c r="G30" s="127" t="str">
        <f>'RAS-funkcijski'!C114</f>
        <v>09</v>
      </c>
      <c r="H30" s="275">
        <f>'RAS-funkcijski'!D114</f>
        <v>1201212.08</v>
      </c>
      <c r="I30" s="275">
        <f>'RAS-funkcijski'!E114</f>
        <v>555284.32999999996</v>
      </c>
      <c r="J30" s="5"/>
      <c r="K30" s="5"/>
      <c r="L30" s="5"/>
      <c r="M30" s="5"/>
      <c r="N30" s="5"/>
      <c r="O30" s="5"/>
      <c r="P30" s="5"/>
      <c r="Q30" s="5"/>
      <c r="R30" s="5"/>
      <c r="S30" s="5"/>
      <c r="T30" s="5"/>
      <c r="U30" s="5"/>
      <c r="V30" s="5"/>
      <c r="W30" s="5"/>
    </row>
    <row r="31" spans="1:23" ht="12.75" customHeight="1" x14ac:dyDescent="0.2">
      <c r="A31" s="358"/>
      <c r="B31" s="345" t="str">
        <f>'RAS-funkcijski'!B141</f>
        <v>Kontrolni zbroj (šifre 01+02+03+04+05+06+07+08+09+10)</v>
      </c>
      <c r="C31" s="346"/>
      <c r="D31" s="346"/>
      <c r="E31" s="346"/>
      <c r="F31" s="347"/>
      <c r="G31" s="128" t="str">
        <f>'RAS-funkcijski'!C141</f>
        <v>R1</v>
      </c>
      <c r="H31" s="275">
        <f>'RAS-funkcijski'!D141</f>
        <v>7272081.3100000005</v>
      </c>
      <c r="I31" s="275">
        <f>'RAS-funkcijski'!E141</f>
        <v>8709582.6199999992</v>
      </c>
      <c r="J31" s="5"/>
      <c r="K31" s="5"/>
      <c r="L31" s="5"/>
      <c r="M31" s="5"/>
      <c r="N31" s="5"/>
      <c r="O31" s="5"/>
      <c r="P31" s="5"/>
      <c r="Q31" s="5"/>
      <c r="R31" s="5"/>
      <c r="S31" s="5"/>
      <c r="T31" s="5"/>
      <c r="U31" s="5"/>
      <c r="V31" s="5"/>
      <c r="W31" s="5"/>
    </row>
    <row r="32" spans="1:23" ht="29.25" customHeight="1" x14ac:dyDescent="0.2">
      <c r="A32" s="200" t="s">
        <v>1988</v>
      </c>
      <c r="B32" s="336" t="s">
        <v>8</v>
      </c>
      <c r="C32" s="337"/>
      <c r="D32" s="337"/>
      <c r="E32" s="337"/>
      <c r="F32" s="338"/>
      <c r="G32" s="201" t="s">
        <v>9</v>
      </c>
      <c r="H32" s="265" t="s">
        <v>1992</v>
      </c>
      <c r="I32" s="266" t="s">
        <v>1993</v>
      </c>
      <c r="J32" s="5"/>
      <c r="K32" s="5"/>
      <c r="L32" s="5"/>
      <c r="M32" s="5"/>
      <c r="N32" s="5"/>
      <c r="O32" s="5"/>
      <c r="P32" s="5"/>
      <c r="Q32" s="5"/>
      <c r="R32" s="5"/>
      <c r="S32" s="5"/>
      <c r="T32" s="5"/>
      <c r="U32" s="5"/>
      <c r="V32" s="5"/>
      <c r="W32" s="5"/>
    </row>
    <row r="33" spans="1:23" ht="12.75" customHeight="1" x14ac:dyDescent="0.2">
      <c r="A33" s="356" t="s">
        <v>1982</v>
      </c>
      <c r="B33" s="353" t="str">
        <f>'P-VRIO'!B5</f>
        <v>Promjene u vrijednosti i obujmu imovine (šifre 91511+91512)</v>
      </c>
      <c r="C33" s="340"/>
      <c r="D33" s="340"/>
      <c r="E33" s="340"/>
      <c r="F33" s="341"/>
      <c r="G33" s="126" t="str">
        <f>'P-VRIO'!C5</f>
        <v>9151</v>
      </c>
      <c r="H33" s="275">
        <f>'P-VRIO'!D5</f>
        <v>0</v>
      </c>
      <c r="I33" s="275">
        <f>'P-VRIO'!E5</f>
        <v>4085.74</v>
      </c>
      <c r="J33" s="5"/>
      <c r="K33" s="5"/>
      <c r="L33" s="5"/>
      <c r="M33" s="5"/>
      <c r="N33" s="5"/>
      <c r="O33" s="5"/>
      <c r="P33" s="5"/>
      <c r="Q33" s="5"/>
      <c r="R33" s="5"/>
      <c r="S33" s="5"/>
      <c r="T33" s="5"/>
      <c r="U33" s="5"/>
      <c r="V33" s="5"/>
      <c r="W33" s="5"/>
    </row>
    <row r="34" spans="1:23" ht="12.75" customHeight="1" x14ac:dyDescent="0.2">
      <c r="A34" s="357"/>
      <c r="B34" s="354" t="str">
        <f>'P-VRIO'!B22</f>
        <v>Promjene u obujmu imovine (šifre P016+P023)</v>
      </c>
      <c r="C34" s="343"/>
      <c r="D34" s="343"/>
      <c r="E34" s="343"/>
      <c r="F34" s="344"/>
      <c r="G34" s="127" t="str">
        <f>'P-VRIO'!C22</f>
        <v>91512</v>
      </c>
      <c r="H34" s="275">
        <f>'P-VRIO'!D22</f>
        <v>0</v>
      </c>
      <c r="I34" s="275">
        <f>'P-VRIO'!E22</f>
        <v>4085.74</v>
      </c>
      <c r="J34" s="5"/>
      <c r="K34" s="5"/>
      <c r="L34" s="5"/>
      <c r="M34" s="5"/>
      <c r="N34" s="5"/>
      <c r="O34" s="5"/>
      <c r="P34" s="5"/>
      <c r="Q34" s="5"/>
      <c r="R34" s="5"/>
      <c r="S34" s="5"/>
      <c r="T34" s="5"/>
      <c r="U34" s="5"/>
      <c r="V34" s="5"/>
      <c r="W34" s="5"/>
    </row>
    <row r="35" spans="1:23" ht="12.75" customHeight="1" x14ac:dyDescent="0.2">
      <c r="A35" s="357"/>
      <c r="B35" s="354" t="str">
        <f>'P-VRIO'!B38</f>
        <v>Promjene u vrijednosti i obujmu obveza (šifre 91521+91522)</v>
      </c>
      <c r="C35" s="343"/>
      <c r="D35" s="343"/>
      <c r="E35" s="343"/>
      <c r="F35" s="34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8"/>
      <c r="B36" s="355" t="str">
        <f>'P-VRIO'!B44</f>
        <v>Promjene u obujmu obveza (šifre P035 do P038)</v>
      </c>
      <c r="C36" s="346"/>
      <c r="D36" s="346"/>
      <c r="E36" s="346"/>
      <c r="F36" s="34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6" t="s">
        <v>8</v>
      </c>
      <c r="C37" s="337"/>
      <c r="D37" s="337"/>
      <c r="E37" s="337"/>
      <c r="F37" s="338"/>
      <c r="G37" s="201" t="s">
        <v>9</v>
      </c>
      <c r="H37" s="265" t="s">
        <v>1989</v>
      </c>
      <c r="I37" s="266" t="s">
        <v>1951</v>
      </c>
      <c r="J37" s="5"/>
      <c r="K37" s="5"/>
      <c r="L37" s="5"/>
      <c r="M37" s="5"/>
      <c r="N37" s="5"/>
      <c r="O37" s="5"/>
      <c r="P37" s="5"/>
      <c r="Q37" s="5"/>
      <c r="R37" s="5"/>
      <c r="S37" s="5"/>
      <c r="T37" s="5"/>
      <c r="U37" s="5"/>
      <c r="V37" s="5"/>
      <c r="W37" s="5"/>
    </row>
    <row r="38" spans="1:23" ht="12.75" customHeight="1" x14ac:dyDescent="0.2">
      <c r="A38" s="356" t="s">
        <v>1983</v>
      </c>
      <c r="B38" s="339" t="str">
        <f>OBVEZE!B5</f>
        <v>Stanje obveza 1. siječnja (=stanju obveza iz Izvještaja o obvezama na 31. prosinca prethodne godine)</v>
      </c>
      <c r="C38" s="340"/>
      <c r="D38" s="340"/>
      <c r="E38" s="340"/>
      <c r="F38" s="341"/>
      <c r="G38" s="126" t="str">
        <f>OBVEZE!C5</f>
        <v>V001</v>
      </c>
      <c r="H38" s="275">
        <f>OBVEZE!D5</f>
        <v>2804449.49</v>
      </c>
      <c r="I38" s="275" t="s">
        <v>1994</v>
      </c>
      <c r="J38" s="5"/>
      <c r="K38" s="5"/>
      <c r="L38" s="5"/>
      <c r="M38" s="5"/>
      <c r="N38" s="5"/>
      <c r="O38" s="5"/>
      <c r="P38" s="5"/>
      <c r="Q38" s="5"/>
      <c r="R38" s="5"/>
      <c r="S38" s="5"/>
      <c r="T38" s="5"/>
      <c r="U38" s="5"/>
      <c r="V38" s="5"/>
      <c r="W38" s="5"/>
    </row>
    <row r="39" spans="1:23" ht="12.75" customHeight="1" x14ac:dyDescent="0.2">
      <c r="A39" s="357"/>
      <c r="B39" s="342" t="str">
        <f>OBVEZE!B44</f>
        <v>Stanje obveza na kraju izvještajnog razdoblja (šifre V001+V002-V004) i (šifre V007+V009)</v>
      </c>
      <c r="C39" s="343"/>
      <c r="D39" s="343"/>
      <c r="E39" s="343"/>
      <c r="F39" s="344"/>
      <c r="G39" s="127" t="str">
        <f>OBVEZE!C44</f>
        <v>V006</v>
      </c>
      <c r="H39" s="275" t="s">
        <v>1994</v>
      </c>
      <c r="I39" s="275">
        <f>OBVEZE!D44</f>
        <v>4398528.4799999986</v>
      </c>
      <c r="J39" s="5"/>
      <c r="K39" s="5"/>
      <c r="L39" s="5"/>
      <c r="M39" s="5"/>
      <c r="N39" s="5"/>
      <c r="O39" s="5"/>
      <c r="P39" s="5"/>
      <c r="Q39" s="5"/>
      <c r="R39" s="5"/>
      <c r="S39" s="5"/>
      <c r="T39" s="5"/>
      <c r="U39" s="5"/>
      <c r="V39" s="5"/>
      <c r="W39" s="5"/>
    </row>
    <row r="40" spans="1:23" ht="12.75" customHeight="1" x14ac:dyDescent="0.2">
      <c r="A40" s="357"/>
      <c r="B40" s="342" t="str">
        <f>OBVEZE!B45</f>
        <v>Stanje dospjelih obveza na kraju izvještajnog razdoblja (šifre V008+D23+D24 + 'D dio 25,26' + D27)</v>
      </c>
      <c r="C40" s="343"/>
      <c r="D40" s="343"/>
      <c r="E40" s="343"/>
      <c r="F40" s="344"/>
      <c r="G40" s="127" t="str">
        <f>OBVEZE!C45</f>
        <v>V007</v>
      </c>
      <c r="H40" s="275" t="s">
        <v>1994</v>
      </c>
      <c r="I40" s="275">
        <f>OBVEZE!D45</f>
        <v>161638.07</v>
      </c>
      <c r="J40" s="5"/>
      <c r="K40" s="5"/>
      <c r="L40" s="5"/>
      <c r="M40" s="5"/>
      <c r="N40" s="5"/>
      <c r="O40" s="5"/>
      <c r="P40" s="5"/>
      <c r="Q40" s="5"/>
      <c r="R40" s="5"/>
      <c r="S40" s="5"/>
      <c r="T40" s="5"/>
      <c r="U40" s="5"/>
      <c r="V40" s="5"/>
      <c r="W40" s="5"/>
    </row>
    <row r="41" spans="1:23" ht="12.75" customHeight="1" x14ac:dyDescent="0.2">
      <c r="A41" s="358"/>
      <c r="B41" s="345" t="str">
        <f>OBVEZE!B104</f>
        <v>Stanje nedospjelih obveza na kraju izvještajnog razdoblja (šifre V010 + ND23 + ND24 + 'ND dio 25,26' + ND27)</v>
      </c>
      <c r="C41" s="346"/>
      <c r="D41" s="346"/>
      <c r="E41" s="346"/>
      <c r="F41" s="347"/>
      <c r="G41" s="128" t="str">
        <f>OBVEZE!C104</f>
        <v>V009</v>
      </c>
      <c r="H41" s="276" t="s">
        <v>1994</v>
      </c>
      <c r="I41" s="276">
        <f>OBVEZE!D104</f>
        <v>4236890.41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1" t="s">
        <v>1995</v>
      </c>
      <c r="F44" s="351"/>
      <c r="G44" s="229"/>
      <c r="H44" s="352" t="s">
        <v>1996</v>
      </c>
      <c r="I44" s="352"/>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9"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75" t="s">
        <v>6</v>
      </c>
      <c r="B2" s="376"/>
      <c r="C2" s="376"/>
      <c r="D2" s="376"/>
      <c r="E2" s="376"/>
      <c r="F2" s="376"/>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31" t="s">
        <v>14</v>
      </c>
      <c r="B5" s="328"/>
      <c r="C5" s="166"/>
      <c r="D5" s="52"/>
      <c r="E5" s="52"/>
      <c r="F5" s="44"/>
    </row>
    <row r="6" spans="1:24" ht="12.75" customHeight="1" x14ac:dyDescent="0.2">
      <c r="A6" s="63">
        <v>6</v>
      </c>
      <c r="B6" s="220" t="s">
        <v>15</v>
      </c>
      <c r="C6" s="247" t="s">
        <v>16</v>
      </c>
      <c r="D6" s="60">
        <f>D7+D43+D49+D82+D106+D125+D134+D140</f>
        <v>6830731.4900000002</v>
      </c>
      <c r="E6" s="60">
        <f>E7+E43+E49+E82+E106+E125+E134+E140</f>
        <v>8216846.6799999988</v>
      </c>
      <c r="F6" s="45">
        <f t="shared" ref="F6:F132" si="0">IF(D6&lt;&gt;0,IF(E6/D6&gt;=100,"&gt;&gt;100",E6/D6*100),"-")</f>
        <v>120.29233899808875</v>
      </c>
    </row>
    <row r="7" spans="1:24" ht="12.75" customHeight="1" x14ac:dyDescent="0.2">
      <c r="A7" s="63">
        <v>61</v>
      </c>
      <c r="B7" s="220" t="s">
        <v>17</v>
      </c>
      <c r="C7" s="247" t="s">
        <v>18</v>
      </c>
      <c r="D7" s="60">
        <f>D8+D17+D23+D29+D36+D39</f>
        <v>3941313.95</v>
      </c>
      <c r="E7" s="60">
        <f>E8+E17+E23+E29+E36+E39</f>
        <v>4390290.9499999993</v>
      </c>
      <c r="F7" s="45">
        <f t="shared" si="0"/>
        <v>111.39155636155296</v>
      </c>
    </row>
    <row r="8" spans="1:24" ht="12.75" customHeight="1" x14ac:dyDescent="0.2">
      <c r="A8" s="63">
        <v>611</v>
      </c>
      <c r="B8" s="220" t="s">
        <v>19</v>
      </c>
      <c r="C8" s="247" t="s">
        <v>20</v>
      </c>
      <c r="D8" s="60">
        <f>SUM(D9:D14)-D15-D16</f>
        <v>3737168.5700000003</v>
      </c>
      <c r="E8" s="60">
        <f>SUM(E9:E14)-E15-E16</f>
        <v>4203293.709999999</v>
      </c>
      <c r="F8" s="45">
        <f t="shared" si="0"/>
        <v>112.47268169120876</v>
      </c>
    </row>
    <row r="9" spans="1:24" ht="12.75" customHeight="1" x14ac:dyDescent="0.2">
      <c r="A9" s="63">
        <v>6111</v>
      </c>
      <c r="B9" s="65" t="s">
        <v>21</v>
      </c>
      <c r="C9" s="247" t="s">
        <v>22</v>
      </c>
      <c r="D9" s="194">
        <v>3809076.49</v>
      </c>
      <c r="E9" s="194">
        <v>4349457.93</v>
      </c>
      <c r="F9" s="45">
        <f t="shared" si="0"/>
        <v>114.18667861931016</v>
      </c>
    </row>
    <row r="10" spans="1:24" ht="12.75" customHeight="1" x14ac:dyDescent="0.2">
      <c r="A10" s="63">
        <v>6112</v>
      </c>
      <c r="B10" s="65" t="s">
        <v>23</v>
      </c>
      <c r="C10" s="247" t="s">
        <v>24</v>
      </c>
      <c r="D10" s="194">
        <v>229787.98</v>
      </c>
      <c r="E10" s="194">
        <v>263610.59000000003</v>
      </c>
      <c r="F10" s="45">
        <f t="shared" si="0"/>
        <v>114.71905101389549</v>
      </c>
    </row>
    <row r="11" spans="1:24" ht="12.75" customHeight="1" x14ac:dyDescent="0.2">
      <c r="A11" s="63">
        <v>6113</v>
      </c>
      <c r="B11" s="65" t="s">
        <v>25</v>
      </c>
      <c r="C11" s="247" t="s">
        <v>26</v>
      </c>
      <c r="D11" s="194">
        <v>86193.52</v>
      </c>
      <c r="E11" s="194">
        <v>103972.76</v>
      </c>
      <c r="F11" s="45">
        <f t="shared" si="0"/>
        <v>120.62711906881165</v>
      </c>
    </row>
    <row r="12" spans="1:24" ht="12.75" customHeight="1" x14ac:dyDescent="0.2">
      <c r="A12" s="63">
        <v>6114</v>
      </c>
      <c r="B12" s="65" t="s">
        <v>27</v>
      </c>
      <c r="C12" s="247" t="s">
        <v>28</v>
      </c>
      <c r="D12" s="194">
        <v>21252.95</v>
      </c>
      <c r="E12" s="194">
        <v>24585.49</v>
      </c>
      <c r="F12" s="45">
        <f t="shared" si="0"/>
        <v>115.68036437294589</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409142.37</v>
      </c>
      <c r="E15" s="194">
        <v>538333.06000000006</v>
      </c>
      <c r="F15" s="45">
        <f t="shared" si="0"/>
        <v>131.57597439737177</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152633.23000000001</v>
      </c>
      <c r="E23" s="60">
        <f t="shared" si="2"/>
        <v>146523.45000000001</v>
      </c>
      <c r="F23" s="45">
        <f t="shared" si="0"/>
        <v>95.997083990163873</v>
      </c>
    </row>
    <row r="24" spans="1:6" ht="12.75" customHeight="1" x14ac:dyDescent="0.2">
      <c r="A24" s="63">
        <v>6131</v>
      </c>
      <c r="B24" s="65" t="s">
        <v>51</v>
      </c>
      <c r="C24" s="247" t="s">
        <v>52</v>
      </c>
      <c r="D24" s="194">
        <v>11856.53</v>
      </c>
      <c r="E24" s="194">
        <v>9704.42</v>
      </c>
      <c r="F24" s="45">
        <f t="shared" si="0"/>
        <v>81.84873651903213</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140776.70000000001</v>
      </c>
      <c r="E27" s="194">
        <v>134697.60999999999</v>
      </c>
      <c r="F27" s="45">
        <f t="shared" si="0"/>
        <v>95.681749891849989</v>
      </c>
    </row>
    <row r="28" spans="1:6" ht="12.75" customHeight="1" x14ac:dyDescent="0.2">
      <c r="A28" s="63">
        <v>6135</v>
      </c>
      <c r="B28" s="64" t="s">
        <v>59</v>
      </c>
      <c r="C28" s="247" t="s">
        <v>60</v>
      </c>
      <c r="D28" s="194">
        <v>0</v>
      </c>
      <c r="E28" s="194">
        <v>2121.42</v>
      </c>
      <c r="F28" s="45" t="str">
        <f t="shared" si="0"/>
        <v>-</v>
      </c>
    </row>
    <row r="29" spans="1:6" ht="12.75" customHeight="1" x14ac:dyDescent="0.2">
      <c r="A29" s="63">
        <v>614</v>
      </c>
      <c r="B29" s="220" t="s">
        <v>61</v>
      </c>
      <c r="C29" s="247" t="s">
        <v>62</v>
      </c>
      <c r="D29" s="60">
        <f>SUM(D30:D35)</f>
        <v>51512.15</v>
      </c>
      <c r="E29" s="60">
        <f>SUM(E30:E35)</f>
        <v>40473.79</v>
      </c>
      <c r="F29" s="45">
        <f t="shared" si="0"/>
        <v>78.571346759939161</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51512.15</v>
      </c>
      <c r="E31" s="194">
        <v>40473.79</v>
      </c>
      <c r="F31" s="45">
        <f t="shared" si="0"/>
        <v>78.571346759939161</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1579727.18</v>
      </c>
      <c r="E49" s="60">
        <f>E50+E53+E58+E61+E64+E68+E71+E74+E77</f>
        <v>2031673.8900000001</v>
      </c>
      <c r="F49" s="45">
        <f t="shared" si="0"/>
        <v>128.60916212127211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78800.94</v>
      </c>
      <c r="E53" s="60">
        <f t="shared" si="8"/>
        <v>62969.41</v>
      </c>
      <c r="F53" s="45">
        <f t="shared" si="0"/>
        <v>79.909465546984592</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39800.94</v>
      </c>
      <c r="E56" s="194">
        <v>41969.41</v>
      </c>
      <c r="F56" s="45">
        <f t="shared" si="0"/>
        <v>105.44828840725873</v>
      </c>
    </row>
    <row r="57" spans="1:6" ht="12.75" customHeight="1" x14ac:dyDescent="0.2">
      <c r="A57" s="63">
        <v>6324</v>
      </c>
      <c r="B57" s="65" t="s">
        <v>117</v>
      </c>
      <c r="C57" s="247" t="s">
        <v>118</v>
      </c>
      <c r="D57" s="194">
        <v>39000</v>
      </c>
      <c r="E57" s="194">
        <v>21000</v>
      </c>
      <c r="F57" s="45">
        <f t="shared" si="0"/>
        <v>53.846153846153847</v>
      </c>
    </row>
    <row r="58" spans="1:6" ht="24" x14ac:dyDescent="0.2">
      <c r="A58" s="63">
        <v>633</v>
      </c>
      <c r="B58" s="65" t="s">
        <v>119</v>
      </c>
      <c r="C58" s="247" t="s">
        <v>120</v>
      </c>
      <c r="D58" s="60">
        <f t="shared" ref="D58:E58" si="9">SUM(D59:D60)</f>
        <v>1245956.08</v>
      </c>
      <c r="E58" s="60">
        <f t="shared" si="9"/>
        <v>882917.17</v>
      </c>
      <c r="F58" s="45">
        <f t="shared" si="0"/>
        <v>70.862623825391978</v>
      </c>
    </row>
    <row r="59" spans="1:6" ht="24" x14ac:dyDescent="0.2">
      <c r="A59" s="63">
        <v>6331</v>
      </c>
      <c r="B59" s="65" t="s">
        <v>121</v>
      </c>
      <c r="C59" s="247" t="s">
        <v>122</v>
      </c>
      <c r="D59" s="194">
        <v>831738.19</v>
      </c>
      <c r="E59" s="194">
        <v>571035.92000000004</v>
      </c>
      <c r="F59" s="45">
        <f t="shared" si="0"/>
        <v>68.655729274617059</v>
      </c>
    </row>
    <row r="60" spans="1:6" ht="24" x14ac:dyDescent="0.2">
      <c r="A60" s="63">
        <v>6332</v>
      </c>
      <c r="B60" s="65" t="s">
        <v>123</v>
      </c>
      <c r="C60" s="247" t="s">
        <v>124</v>
      </c>
      <c r="D60" s="194">
        <v>414217.89</v>
      </c>
      <c r="E60" s="194">
        <v>311881.25</v>
      </c>
      <c r="F60" s="45">
        <f t="shared" si="0"/>
        <v>75.294007702081629</v>
      </c>
    </row>
    <row r="61" spans="1:6" ht="12.75" customHeight="1" x14ac:dyDescent="0.2">
      <c r="A61" s="63">
        <v>634</v>
      </c>
      <c r="B61" s="65" t="s">
        <v>125</v>
      </c>
      <c r="C61" s="247" t="s">
        <v>126</v>
      </c>
      <c r="D61" s="60">
        <f t="shared" ref="D61:E61" si="10">SUM(D62:D63)</f>
        <v>44195.229999999996</v>
      </c>
      <c r="E61" s="60">
        <f t="shared" si="10"/>
        <v>927618.17</v>
      </c>
      <c r="F61" s="45">
        <f t="shared" si="0"/>
        <v>2098.9101538785976</v>
      </c>
    </row>
    <row r="62" spans="1:6" ht="12.75" customHeight="1" x14ac:dyDescent="0.2">
      <c r="A62" s="63">
        <v>6341</v>
      </c>
      <c r="B62" s="65" t="s">
        <v>127</v>
      </c>
      <c r="C62" s="247" t="s">
        <v>128</v>
      </c>
      <c r="D62" s="194">
        <v>14195.23</v>
      </c>
      <c r="E62" s="194">
        <v>6604.3</v>
      </c>
      <c r="F62" s="45">
        <f t="shared" si="0"/>
        <v>46.524783325102867</v>
      </c>
    </row>
    <row r="63" spans="1:6" ht="12.75" customHeight="1" x14ac:dyDescent="0.2">
      <c r="A63" s="63">
        <v>6342</v>
      </c>
      <c r="B63" s="65" t="s">
        <v>129</v>
      </c>
      <c r="C63" s="247" t="s">
        <v>130</v>
      </c>
      <c r="D63" s="194">
        <v>30000</v>
      </c>
      <c r="E63" s="194">
        <v>921013.87</v>
      </c>
      <c r="F63" s="45">
        <f t="shared" si="0"/>
        <v>3070.0462333333335</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210774.93</v>
      </c>
      <c r="E74" s="60">
        <f t="shared" si="13"/>
        <v>158169.14000000001</v>
      </c>
      <c r="F74" s="45">
        <f t="shared" si="0"/>
        <v>75.041723415588379</v>
      </c>
    </row>
    <row r="75" spans="1:6" ht="12.75" customHeight="1" x14ac:dyDescent="0.2">
      <c r="A75" s="63" t="s">
        <v>153</v>
      </c>
      <c r="B75" s="65" t="s">
        <v>154</v>
      </c>
      <c r="C75" s="247" t="s">
        <v>153</v>
      </c>
      <c r="D75" s="194">
        <v>210774.93</v>
      </c>
      <c r="E75" s="194">
        <v>158169.14000000001</v>
      </c>
      <c r="F75" s="45">
        <f t="shared" si="0"/>
        <v>75.041723415588379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455411.63</v>
      </c>
      <c r="E82" s="60">
        <f t="shared" si="15"/>
        <v>485865.96</v>
      </c>
      <c r="F82" s="45">
        <f t="shared" si="0"/>
        <v>106.68720954710797</v>
      </c>
    </row>
    <row r="83" spans="1:6" ht="12.75" customHeight="1" x14ac:dyDescent="0.2">
      <c r="A83" s="63">
        <v>641</v>
      </c>
      <c r="B83" s="64" t="s">
        <v>169</v>
      </c>
      <c r="C83" s="247" t="s">
        <v>170</v>
      </c>
      <c r="D83" s="60">
        <f t="shared" ref="D83:E83" si="16">SUM(D84:D90)</f>
        <v>82804.709999999992</v>
      </c>
      <c r="E83" s="60">
        <f t="shared" si="16"/>
        <v>84540.26</v>
      </c>
      <c r="F83" s="45">
        <f t="shared" si="0"/>
        <v>102.09595565276419</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18.98</v>
      </c>
      <c r="E85" s="194">
        <v>6.91</v>
      </c>
      <c r="F85" s="45">
        <f t="shared" si="0"/>
        <v>36.406743940990516</v>
      </c>
    </row>
    <row r="86" spans="1:6" ht="12.75" customHeight="1" x14ac:dyDescent="0.2">
      <c r="A86" s="63">
        <v>6414</v>
      </c>
      <c r="B86" s="64" t="s">
        <v>175</v>
      </c>
      <c r="C86" s="247" t="s">
        <v>176</v>
      </c>
      <c r="D86" s="194">
        <v>887.2</v>
      </c>
      <c r="E86" s="194">
        <v>1672.03</v>
      </c>
      <c r="F86" s="45">
        <f t="shared" si="0"/>
        <v>188.46145175834084</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79200</v>
      </c>
      <c r="E89" s="194">
        <v>80785.17</v>
      </c>
      <c r="F89" s="45">
        <f t="shared" si="0"/>
        <v>102.00147727272729</v>
      </c>
    </row>
    <row r="90" spans="1:6" ht="12.75" customHeight="1" x14ac:dyDescent="0.2">
      <c r="A90" s="63">
        <v>6419</v>
      </c>
      <c r="B90" s="64" t="s">
        <v>183</v>
      </c>
      <c r="C90" s="247" t="s">
        <v>184</v>
      </c>
      <c r="D90" s="194">
        <v>2698.53</v>
      </c>
      <c r="E90" s="194">
        <v>2076.15</v>
      </c>
      <c r="F90" s="45">
        <f t="shared" si="0"/>
        <v>76.936332002979398</v>
      </c>
    </row>
    <row r="91" spans="1:6" ht="12.75" customHeight="1" x14ac:dyDescent="0.2">
      <c r="A91" s="63">
        <v>642</v>
      </c>
      <c r="B91" s="64" t="s">
        <v>185</v>
      </c>
      <c r="C91" s="247" t="s">
        <v>186</v>
      </c>
      <c r="D91" s="60">
        <f t="shared" ref="D91:E91" si="17">SUM(D92:D97)</f>
        <v>372606.92000000004</v>
      </c>
      <c r="E91" s="60">
        <f t="shared" si="17"/>
        <v>401325.7</v>
      </c>
      <c r="F91" s="45">
        <f t="shared" si="0"/>
        <v>107.7075272783447</v>
      </c>
    </row>
    <row r="92" spans="1:6" ht="12.75" customHeight="1" x14ac:dyDescent="0.2">
      <c r="A92" s="63">
        <v>6421</v>
      </c>
      <c r="B92" s="64" t="s">
        <v>187</v>
      </c>
      <c r="C92" s="247" t="s">
        <v>188</v>
      </c>
      <c r="D92" s="194">
        <v>13760</v>
      </c>
      <c r="E92" s="194">
        <v>59154.21</v>
      </c>
      <c r="F92" s="45">
        <f t="shared" si="0"/>
        <v>429.89978197674412</v>
      </c>
    </row>
    <row r="93" spans="1:6" ht="12.75" customHeight="1" x14ac:dyDescent="0.2">
      <c r="A93" s="63">
        <v>6422</v>
      </c>
      <c r="B93" s="64" t="s">
        <v>189</v>
      </c>
      <c r="C93" s="247" t="s">
        <v>190</v>
      </c>
      <c r="D93" s="194">
        <v>76877.52</v>
      </c>
      <c r="E93" s="194">
        <v>114799.83</v>
      </c>
      <c r="F93" s="45">
        <f t="shared" si="0"/>
        <v>149.32821714332096</v>
      </c>
    </row>
    <row r="94" spans="1:6" ht="12.75" customHeight="1" x14ac:dyDescent="0.2">
      <c r="A94" s="63">
        <v>6423</v>
      </c>
      <c r="B94" s="64" t="s">
        <v>191</v>
      </c>
      <c r="C94" s="247" t="s">
        <v>192</v>
      </c>
      <c r="D94" s="194">
        <v>264495.7</v>
      </c>
      <c r="E94" s="194">
        <v>213778.23</v>
      </c>
      <c r="F94" s="45">
        <f t="shared" si="0"/>
        <v>80.824841386835402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17473.7</v>
      </c>
      <c r="E97" s="194">
        <v>13593.43</v>
      </c>
      <c r="F97" s="45">
        <f t="shared" si="0"/>
        <v>77.793655608142515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822314.24</v>
      </c>
      <c r="E106" s="60">
        <f>E107+E112+E120+E124</f>
        <v>1168983.98</v>
      </c>
      <c r="F106" s="45">
        <f t="shared" si="0"/>
        <v>142.15781791642087</v>
      </c>
    </row>
    <row r="107" spans="1:6" ht="12.75" customHeight="1" x14ac:dyDescent="0.2">
      <c r="A107" s="63">
        <v>651</v>
      </c>
      <c r="B107" s="64" t="s">
        <v>217</v>
      </c>
      <c r="C107" s="247" t="s">
        <v>218</v>
      </c>
      <c r="D107" s="60">
        <f t="shared" ref="D107:E107" si="19">SUM(D108:D111)</f>
        <v>11380.71</v>
      </c>
      <c r="E107" s="60">
        <f t="shared" si="19"/>
        <v>10979.54</v>
      </c>
      <c r="F107" s="45">
        <f t="shared" si="0"/>
        <v>96.475000241636963</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1965.17</v>
      </c>
      <c r="E109" s="194">
        <v>1263.44</v>
      </c>
      <c r="F109" s="45">
        <f t="shared" si="0"/>
        <v>64.291638891291853</v>
      </c>
    </row>
    <row r="110" spans="1:6" ht="12.75" customHeight="1" x14ac:dyDescent="0.2">
      <c r="A110" s="63">
        <v>6513</v>
      </c>
      <c r="B110" s="64" t="s">
        <v>223</v>
      </c>
      <c r="C110" s="247" t="s">
        <v>224</v>
      </c>
      <c r="D110" s="194">
        <v>4670</v>
      </c>
      <c r="E110" s="194">
        <v>4466.8900000000003</v>
      </c>
      <c r="F110" s="45">
        <f t="shared" si="0"/>
        <v>95.65074946466811</v>
      </c>
    </row>
    <row r="111" spans="1:6" ht="12.75" customHeight="1" x14ac:dyDescent="0.2">
      <c r="A111" s="63">
        <v>6514</v>
      </c>
      <c r="B111" s="64" t="s">
        <v>225</v>
      </c>
      <c r="C111" s="247" t="s">
        <v>226</v>
      </c>
      <c r="D111" s="194">
        <v>4745.54</v>
      </c>
      <c r="E111" s="194">
        <v>5249.21</v>
      </c>
      <c r="F111" s="45">
        <f t="shared" si="0"/>
        <v>110.61354450705294</v>
      </c>
    </row>
    <row r="112" spans="1:6" ht="12.75" customHeight="1" x14ac:dyDescent="0.2">
      <c r="A112" s="63">
        <v>652</v>
      </c>
      <c r="B112" s="64" t="s">
        <v>227</v>
      </c>
      <c r="C112" s="247" t="s">
        <v>228</v>
      </c>
      <c r="D112" s="60">
        <f t="shared" ref="D112:E112" si="20">SUM(D113:D119)</f>
        <v>112776.25</v>
      </c>
      <c r="E112" s="60">
        <f t="shared" si="20"/>
        <v>159382.32999999999</v>
      </c>
      <c r="F112" s="45">
        <f t="shared" si="0"/>
        <v>141.32614801432038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3975.17</v>
      </c>
      <c r="E114" s="194">
        <v>1736.83</v>
      </c>
      <c r="F114" s="45">
        <f t="shared" si="0"/>
        <v>43.691967890681404</v>
      </c>
    </row>
    <row r="115" spans="1:6" ht="12.75" customHeight="1" x14ac:dyDescent="0.2">
      <c r="A115" s="63">
        <v>6524</v>
      </c>
      <c r="B115" s="64" t="s">
        <v>233</v>
      </c>
      <c r="C115" s="247" t="s">
        <v>234</v>
      </c>
      <c r="D115" s="194">
        <v>449.2</v>
      </c>
      <c r="E115" s="194">
        <v>60.66</v>
      </c>
      <c r="F115" s="45">
        <f t="shared" si="0"/>
        <v>13.504007123775599</v>
      </c>
    </row>
    <row r="116" spans="1:6" ht="12.75" customHeight="1" x14ac:dyDescent="0.2">
      <c r="A116" s="63">
        <v>6525</v>
      </c>
      <c r="B116" s="64" t="s">
        <v>235</v>
      </c>
      <c r="C116" s="247" t="s">
        <v>236</v>
      </c>
      <c r="D116" s="194">
        <v>9095.2900000000009</v>
      </c>
      <c r="E116" s="194">
        <v>18377.13</v>
      </c>
      <c r="F116" s="45">
        <f t="shared" si="0"/>
        <v>202.05106159341813</v>
      </c>
    </row>
    <row r="117" spans="1:6" ht="12.75" customHeight="1" x14ac:dyDescent="0.2">
      <c r="A117" s="63">
        <v>6526</v>
      </c>
      <c r="B117" s="64" t="s">
        <v>237</v>
      </c>
      <c r="C117" s="247" t="s">
        <v>238</v>
      </c>
      <c r="D117" s="194">
        <v>99256.59</v>
      </c>
      <c r="E117" s="194">
        <v>139207.71</v>
      </c>
      <c r="F117" s="45">
        <f t="shared" si="0"/>
        <v>140.25034509043681</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698157.28</v>
      </c>
      <c r="E120" s="60">
        <f t="shared" si="21"/>
        <v>998622.11</v>
      </c>
      <c r="F120" s="45">
        <f t="shared" si="0"/>
        <v>143.03683977913971</v>
      </c>
    </row>
    <row r="121" spans="1:6" ht="12.75" customHeight="1" x14ac:dyDescent="0.2">
      <c r="A121" s="63">
        <v>6531</v>
      </c>
      <c r="B121" s="64" t="s">
        <v>245</v>
      </c>
      <c r="C121" s="247" t="s">
        <v>246</v>
      </c>
      <c r="D121" s="194">
        <v>78739.91</v>
      </c>
      <c r="E121" s="194">
        <v>327202.27</v>
      </c>
      <c r="F121" s="45">
        <f t="shared" si="0"/>
        <v>415.54818896795791</v>
      </c>
    </row>
    <row r="122" spans="1:6" ht="12.75" customHeight="1" x14ac:dyDescent="0.2">
      <c r="A122" s="63">
        <v>6532</v>
      </c>
      <c r="B122" s="64" t="s">
        <v>247</v>
      </c>
      <c r="C122" s="247" t="s">
        <v>248</v>
      </c>
      <c r="D122" s="194">
        <v>619417.37</v>
      </c>
      <c r="E122" s="194">
        <v>671419.84</v>
      </c>
      <c r="F122" s="45">
        <f t="shared" si="0"/>
        <v>108.39538452077957</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29920</v>
      </c>
      <c r="E125" s="60">
        <f t="shared" si="22"/>
        <v>139280.56</v>
      </c>
      <c r="F125" s="45">
        <f t="shared" si="0"/>
        <v>465.50989304812839</v>
      </c>
    </row>
    <row r="126" spans="1:6" ht="12.75" customHeight="1" x14ac:dyDescent="0.2">
      <c r="A126" s="63">
        <v>661</v>
      </c>
      <c r="B126" s="65" t="s">
        <v>255</v>
      </c>
      <c r="C126" s="247" t="s">
        <v>256</v>
      </c>
      <c r="D126" s="60">
        <f t="shared" ref="D126:E126" si="23">SUM(D127:D128)</f>
        <v>25920</v>
      </c>
      <c r="E126" s="60">
        <f t="shared" si="23"/>
        <v>24280</v>
      </c>
      <c r="F126" s="45">
        <f t="shared" si="0"/>
        <v>93.672839506172849</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25920</v>
      </c>
      <c r="E128" s="194">
        <v>24280</v>
      </c>
      <c r="F128" s="45">
        <f t="shared" si="0"/>
        <v>93.672839506172849</v>
      </c>
    </row>
    <row r="129" spans="1:6" ht="36" x14ac:dyDescent="0.2">
      <c r="A129" s="63">
        <v>663</v>
      </c>
      <c r="B129" s="182" t="s">
        <v>261</v>
      </c>
      <c r="C129" s="247" t="s">
        <v>262</v>
      </c>
      <c r="D129" s="60">
        <f t="shared" ref="D129:E129" si="24">SUM(D130:D133)</f>
        <v>4000</v>
      </c>
      <c r="E129" s="60">
        <f t="shared" si="24"/>
        <v>115000.56</v>
      </c>
      <c r="F129" s="45">
        <f t="shared" si="0"/>
        <v>2875.0139999999997</v>
      </c>
    </row>
    <row r="130" spans="1:6" ht="12.75" customHeight="1" x14ac:dyDescent="0.2">
      <c r="A130" s="63">
        <v>6631</v>
      </c>
      <c r="B130" s="65" t="s">
        <v>263</v>
      </c>
      <c r="C130" s="247" t="s">
        <v>264</v>
      </c>
      <c r="D130" s="194">
        <v>4000</v>
      </c>
      <c r="E130" s="194"/>
      <c r="F130" s="45">
        <f t="shared" si="0"/>
        <v>0</v>
      </c>
    </row>
    <row r="131" spans="1:6" ht="12.75" customHeight="1" x14ac:dyDescent="0.2">
      <c r="A131" s="63">
        <v>6632</v>
      </c>
      <c r="B131" s="182" t="s">
        <v>265</v>
      </c>
      <c r="C131" s="247" t="s">
        <v>266</v>
      </c>
      <c r="D131" s="194">
        <v>0</v>
      </c>
      <c r="E131" s="194">
        <v>115000.56</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2044.49</v>
      </c>
      <c r="E140" s="60">
        <f t="shared" si="28"/>
        <v>751.34</v>
      </c>
      <c r="F140" s="45">
        <f t="shared" si="26"/>
        <v>36.749507212067556</v>
      </c>
    </row>
    <row r="141" spans="1:6" ht="12.75" customHeight="1" x14ac:dyDescent="0.2">
      <c r="A141" s="63">
        <v>681</v>
      </c>
      <c r="B141" s="65" t="s">
        <v>285</v>
      </c>
      <c r="C141" s="247" t="s">
        <v>286</v>
      </c>
      <c r="D141" s="60">
        <f t="shared" ref="D141:E141" si="29">SUM(D142:D150)</f>
        <v>150</v>
      </c>
      <c r="E141" s="60">
        <f t="shared" si="29"/>
        <v>15</v>
      </c>
      <c r="F141" s="45">
        <f t="shared" si="26"/>
        <v>10</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150</v>
      </c>
      <c r="E150" s="194">
        <v>15</v>
      </c>
      <c r="F150" s="45">
        <f t="shared" si="26"/>
        <v>10</v>
      </c>
    </row>
    <row r="151" spans="1:6" ht="12.75" customHeight="1" x14ac:dyDescent="0.2">
      <c r="A151" s="63">
        <v>683</v>
      </c>
      <c r="B151" s="64" t="s">
        <v>305</v>
      </c>
      <c r="C151" s="247" t="s">
        <v>306</v>
      </c>
      <c r="D151" s="194">
        <v>1894.49</v>
      </c>
      <c r="E151" s="194">
        <v>736.34</v>
      </c>
      <c r="F151" s="45">
        <f t="shared" si="26"/>
        <v>38.867452454222509</v>
      </c>
    </row>
    <row r="152" spans="1:6" ht="12.75" customHeight="1" x14ac:dyDescent="0.2">
      <c r="A152" s="63">
        <v>3</v>
      </c>
      <c r="B152" s="64" t="s">
        <v>307</v>
      </c>
      <c r="C152" s="247" t="s">
        <v>13</v>
      </c>
      <c r="D152" s="60">
        <f>D153+D164+D202+D221+D230+D262+D273</f>
        <v>6004693.3999999994</v>
      </c>
      <c r="E152" s="60">
        <f>E153+E164+E202+E221+E230+E262+E273</f>
        <v>6467515.7199999997</v>
      </c>
      <c r="F152" s="45">
        <f t="shared" si="26"/>
        <v>107.70767613214025</v>
      </c>
    </row>
    <row r="153" spans="1:6" ht="12.75" customHeight="1" x14ac:dyDescent="0.2">
      <c r="A153" s="63">
        <v>31</v>
      </c>
      <c r="B153" s="64" t="s">
        <v>308</v>
      </c>
      <c r="C153" s="247" t="s">
        <v>309</v>
      </c>
      <c r="D153" s="60">
        <f t="shared" ref="D153:E153" si="30">D154+D159+D160</f>
        <v>725425.94</v>
      </c>
      <c r="E153" s="60">
        <f t="shared" si="30"/>
        <v>825236.96</v>
      </c>
      <c r="F153" s="45">
        <f t="shared" si="26"/>
        <v>113.7589538085721</v>
      </c>
    </row>
    <row r="154" spans="1:6" ht="12.75" customHeight="1" x14ac:dyDescent="0.2">
      <c r="A154" s="63">
        <v>311</v>
      </c>
      <c r="B154" s="64" t="s">
        <v>310</v>
      </c>
      <c r="C154" s="247" t="s">
        <v>311</v>
      </c>
      <c r="D154" s="60">
        <f t="shared" ref="D154:E154" si="31">SUM(D155:D158)</f>
        <v>531030.89</v>
      </c>
      <c r="E154" s="60">
        <f t="shared" si="31"/>
        <v>606562.65</v>
      </c>
      <c r="F154" s="45">
        <f t="shared" si="26"/>
        <v>114.22360947778387</v>
      </c>
    </row>
    <row r="155" spans="1:6" ht="12.75" customHeight="1" x14ac:dyDescent="0.2">
      <c r="A155" s="63">
        <v>3111</v>
      </c>
      <c r="B155" s="64" t="s">
        <v>312</v>
      </c>
      <c r="C155" s="247" t="s">
        <v>313</v>
      </c>
      <c r="D155" s="194">
        <v>531030.89</v>
      </c>
      <c r="E155" s="194">
        <v>606562.65</v>
      </c>
      <c r="F155" s="45">
        <f t="shared" si="26"/>
        <v>114.22360947778387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109613.46</v>
      </c>
      <c r="E159" s="194">
        <v>119215.56</v>
      </c>
      <c r="F159" s="45">
        <f t="shared" si="26"/>
        <v>108.75996433284743</v>
      </c>
    </row>
    <row r="160" spans="1:6" ht="12.75" customHeight="1" x14ac:dyDescent="0.2">
      <c r="A160" s="63">
        <v>313</v>
      </c>
      <c r="B160" s="65" t="s">
        <v>322</v>
      </c>
      <c r="C160" s="247" t="s">
        <v>323</v>
      </c>
      <c r="D160" s="60">
        <f t="shared" ref="D160:E160" si="32">SUM(D161:D163)</f>
        <v>84781.59</v>
      </c>
      <c r="E160" s="60">
        <f t="shared" si="32"/>
        <v>99458.75</v>
      </c>
      <c r="F160" s="45">
        <f t="shared" si="26"/>
        <v>117.31173005837707</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84781.59</v>
      </c>
      <c r="E162" s="194">
        <v>99458.75</v>
      </c>
      <c r="F162" s="45">
        <f t="shared" si="26"/>
        <v>117.31173005837707</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1848840.29</v>
      </c>
      <c r="E164" s="60">
        <f>E165+E170+E178+E188+E189+E194</f>
        <v>2130318.1599999997</v>
      </c>
      <c r="F164" s="45">
        <f t="shared" si="26"/>
        <v>115.22456382644062</v>
      </c>
    </row>
    <row r="165" spans="1:6" ht="12.75" customHeight="1" x14ac:dyDescent="0.2">
      <c r="A165" s="63">
        <v>321</v>
      </c>
      <c r="B165" s="64" t="s">
        <v>332</v>
      </c>
      <c r="C165" s="247" t="s">
        <v>333</v>
      </c>
      <c r="D165" s="60">
        <f t="shared" ref="D165:E165" si="33">SUM(D166:D169)</f>
        <v>61880.91</v>
      </c>
      <c r="E165" s="60">
        <f t="shared" si="33"/>
        <v>51006.659999999996</v>
      </c>
      <c r="F165" s="45">
        <f t="shared" si="26"/>
        <v>82.427133020506631</v>
      </c>
    </row>
    <row r="166" spans="1:6" ht="12.75" customHeight="1" x14ac:dyDescent="0.2">
      <c r="A166" s="63">
        <v>3211</v>
      </c>
      <c r="B166" s="64" t="s">
        <v>334</v>
      </c>
      <c r="C166" s="247" t="s">
        <v>335</v>
      </c>
      <c r="D166" s="194">
        <v>15367.59</v>
      </c>
      <c r="E166" s="194">
        <v>5890.77</v>
      </c>
      <c r="F166" s="45">
        <f t="shared" si="26"/>
        <v>38.332425578766745</v>
      </c>
    </row>
    <row r="167" spans="1:6" ht="12.75" customHeight="1" x14ac:dyDescent="0.2">
      <c r="A167" s="63">
        <v>3212</v>
      </c>
      <c r="B167" s="64" t="s">
        <v>336</v>
      </c>
      <c r="C167" s="247" t="s">
        <v>337</v>
      </c>
      <c r="D167" s="194">
        <v>38329.4</v>
      </c>
      <c r="E167" s="194">
        <v>38953.31</v>
      </c>
      <c r="F167" s="45">
        <f t="shared" si="26"/>
        <v>101.62775832650655</v>
      </c>
    </row>
    <row r="168" spans="1:6" ht="12.75" customHeight="1" x14ac:dyDescent="0.2">
      <c r="A168" s="63">
        <v>3213</v>
      </c>
      <c r="B168" s="64" t="s">
        <v>338</v>
      </c>
      <c r="C168" s="247" t="s">
        <v>339</v>
      </c>
      <c r="D168" s="194">
        <v>4432.82</v>
      </c>
      <c r="E168" s="194">
        <v>2169.38</v>
      </c>
      <c r="F168" s="45">
        <f t="shared" si="26"/>
        <v>48.939050085498629</v>
      </c>
    </row>
    <row r="169" spans="1:6" ht="12.75" customHeight="1" x14ac:dyDescent="0.2">
      <c r="A169" s="63">
        <v>3214</v>
      </c>
      <c r="B169" s="64" t="s">
        <v>340</v>
      </c>
      <c r="C169" s="247" t="s">
        <v>341</v>
      </c>
      <c r="D169" s="194">
        <v>3751.1</v>
      </c>
      <c r="E169" s="194">
        <v>3993.2</v>
      </c>
      <c r="F169" s="45">
        <f t="shared" si="26"/>
        <v>106.45410679534004</v>
      </c>
    </row>
    <row r="170" spans="1:6" ht="12.75" customHeight="1" x14ac:dyDescent="0.2">
      <c r="A170" s="63">
        <v>322</v>
      </c>
      <c r="B170" s="64" t="s">
        <v>342</v>
      </c>
      <c r="C170" s="247" t="s">
        <v>343</v>
      </c>
      <c r="D170" s="60">
        <f t="shared" ref="D170:E170" si="34">SUM(D171:D177)</f>
        <v>172899.87</v>
      </c>
      <c r="E170" s="60">
        <f t="shared" si="34"/>
        <v>145527.32</v>
      </c>
      <c r="F170" s="45">
        <f t="shared" si="26"/>
        <v>84.168553741538389</v>
      </c>
    </row>
    <row r="171" spans="1:6" ht="12.75" customHeight="1" x14ac:dyDescent="0.2">
      <c r="A171" s="63">
        <v>3221</v>
      </c>
      <c r="B171" s="64" t="s">
        <v>344</v>
      </c>
      <c r="C171" s="247" t="s">
        <v>345</v>
      </c>
      <c r="D171" s="194">
        <v>15501.81</v>
      </c>
      <c r="E171" s="194">
        <v>13605.51</v>
      </c>
      <c r="F171" s="45">
        <f t="shared" si="26"/>
        <v>87.767234922889656</v>
      </c>
    </row>
    <row r="172" spans="1:6" ht="12.75" customHeight="1" x14ac:dyDescent="0.2">
      <c r="A172" s="63">
        <v>3222</v>
      </c>
      <c r="B172" s="64" t="s">
        <v>346</v>
      </c>
      <c r="C172" s="247" t="s">
        <v>347</v>
      </c>
      <c r="D172" s="194">
        <v>6696.6</v>
      </c>
      <c r="E172" s="194">
        <v>8928</v>
      </c>
      <c r="F172" s="45">
        <f t="shared" si="26"/>
        <v>133.32138697249349</v>
      </c>
    </row>
    <row r="173" spans="1:6" ht="12.75" customHeight="1" x14ac:dyDescent="0.2">
      <c r="A173" s="63">
        <v>3223</v>
      </c>
      <c r="B173" s="65" t="s">
        <v>348</v>
      </c>
      <c r="C173" s="247" t="s">
        <v>349</v>
      </c>
      <c r="D173" s="194">
        <v>104181.61</v>
      </c>
      <c r="E173" s="194">
        <v>111573.4</v>
      </c>
      <c r="F173" s="45">
        <f t="shared" si="26"/>
        <v>107.0951005652533</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46519.85</v>
      </c>
      <c r="E175" s="194">
        <v>10706.15</v>
      </c>
      <c r="F175" s="45">
        <f t="shared" si="26"/>
        <v>23.014154172896088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714.26</v>
      </c>
      <c r="F177" s="45" t="str">
        <f t="shared" si="26"/>
        <v>-</v>
      </c>
    </row>
    <row r="178" spans="1:6" ht="12.75" customHeight="1" x14ac:dyDescent="0.2">
      <c r="A178" s="63">
        <v>323</v>
      </c>
      <c r="B178" s="65" t="s">
        <v>358</v>
      </c>
      <c r="C178" s="247" t="s">
        <v>359</v>
      </c>
      <c r="D178" s="60">
        <f t="shared" ref="D178:E178" si="35">SUM(D179:D187)</f>
        <v>1453888.14</v>
      </c>
      <c r="E178" s="60">
        <f t="shared" si="35"/>
        <v>1772921.39</v>
      </c>
      <c r="F178" s="45">
        <f t="shared" si="26"/>
        <v>121.9434522658669</v>
      </c>
    </row>
    <row r="179" spans="1:6" ht="12.75" customHeight="1" x14ac:dyDescent="0.2">
      <c r="A179" s="63">
        <v>3231</v>
      </c>
      <c r="B179" s="65" t="s">
        <v>360</v>
      </c>
      <c r="C179" s="247" t="s">
        <v>361</v>
      </c>
      <c r="D179" s="194">
        <v>25406.49</v>
      </c>
      <c r="E179" s="194">
        <v>28057.93</v>
      </c>
      <c r="F179" s="45">
        <f t="shared" si="26"/>
        <v>110.43607361741034</v>
      </c>
    </row>
    <row r="180" spans="1:6" ht="12.75" customHeight="1" x14ac:dyDescent="0.2">
      <c r="A180" s="63">
        <v>3232</v>
      </c>
      <c r="B180" s="65" t="s">
        <v>362</v>
      </c>
      <c r="C180" s="247" t="s">
        <v>363</v>
      </c>
      <c r="D180" s="194">
        <v>1019648.57</v>
      </c>
      <c r="E180" s="194">
        <v>1233293.08</v>
      </c>
      <c r="F180" s="45">
        <f t="shared" si="26"/>
        <v>120.95275924331459</v>
      </c>
    </row>
    <row r="181" spans="1:6" ht="12.75" customHeight="1" x14ac:dyDescent="0.2">
      <c r="A181" s="63">
        <v>3233</v>
      </c>
      <c r="B181" s="65" t="s">
        <v>364</v>
      </c>
      <c r="C181" s="247" t="s">
        <v>365</v>
      </c>
      <c r="D181" s="194">
        <v>120176.75</v>
      </c>
      <c r="E181" s="194">
        <v>141402.17000000001</v>
      </c>
      <c r="F181" s="45">
        <f t="shared" si="26"/>
        <v>117.66183558799852</v>
      </c>
    </row>
    <row r="182" spans="1:6" ht="12.75" customHeight="1" x14ac:dyDescent="0.2">
      <c r="A182" s="63">
        <v>3234</v>
      </c>
      <c r="B182" s="65" t="s">
        <v>366</v>
      </c>
      <c r="C182" s="247" t="s">
        <v>367</v>
      </c>
      <c r="D182" s="194">
        <v>67570.490000000005</v>
      </c>
      <c r="E182" s="194">
        <v>66965.09</v>
      </c>
      <c r="F182" s="45">
        <f t="shared" si="26"/>
        <v>99.104046751769886</v>
      </c>
    </row>
    <row r="183" spans="1:6" ht="12.75" customHeight="1" x14ac:dyDescent="0.2">
      <c r="A183" s="63">
        <v>3235</v>
      </c>
      <c r="B183" s="64" t="s">
        <v>368</v>
      </c>
      <c r="C183" s="247" t="s">
        <v>369</v>
      </c>
      <c r="D183" s="194">
        <v>38960.67</v>
      </c>
      <c r="E183" s="194">
        <v>49707.68</v>
      </c>
      <c r="F183" s="45">
        <f t="shared" si="26"/>
        <v>127.58425355621452</v>
      </c>
    </row>
    <row r="184" spans="1:6" ht="12.75" customHeight="1" x14ac:dyDescent="0.2">
      <c r="A184" s="63">
        <v>3236</v>
      </c>
      <c r="B184" s="64" t="s">
        <v>370</v>
      </c>
      <c r="C184" s="247" t="s">
        <v>371</v>
      </c>
      <c r="D184" s="194">
        <v>7695.45</v>
      </c>
      <c r="E184" s="194">
        <v>7482.7</v>
      </c>
      <c r="F184" s="45">
        <f t="shared" si="26"/>
        <v>97.235379347536536</v>
      </c>
    </row>
    <row r="185" spans="1:6" ht="12.75" customHeight="1" x14ac:dyDescent="0.2">
      <c r="A185" s="63">
        <v>3237</v>
      </c>
      <c r="B185" s="64" t="s">
        <v>372</v>
      </c>
      <c r="C185" s="247" t="s">
        <v>373</v>
      </c>
      <c r="D185" s="194">
        <v>81690.759999999995</v>
      </c>
      <c r="E185" s="194">
        <v>118204.98</v>
      </c>
      <c r="F185" s="45">
        <f t="shared" si="26"/>
        <v>144.69810294334391</v>
      </c>
    </row>
    <row r="186" spans="1:6" ht="12.75" customHeight="1" x14ac:dyDescent="0.2">
      <c r="A186" s="63">
        <v>3238</v>
      </c>
      <c r="B186" s="64" t="s">
        <v>374</v>
      </c>
      <c r="C186" s="247" t="s">
        <v>375</v>
      </c>
      <c r="D186" s="194">
        <v>22364.28</v>
      </c>
      <c r="E186" s="194">
        <v>27233.3</v>
      </c>
      <c r="F186" s="45">
        <f t="shared" si="26"/>
        <v>121.7714140584897</v>
      </c>
    </row>
    <row r="187" spans="1:6" ht="12.75" customHeight="1" x14ac:dyDescent="0.2">
      <c r="A187" s="63">
        <v>3239</v>
      </c>
      <c r="B187" s="64" t="s">
        <v>376</v>
      </c>
      <c r="C187" s="247" t="s">
        <v>377</v>
      </c>
      <c r="D187" s="194">
        <v>70374.679999999993</v>
      </c>
      <c r="E187" s="194">
        <v>100574.46</v>
      </c>
      <c r="F187" s="45">
        <f t="shared" si="26"/>
        <v>142.91284876890384</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160171.37</v>
      </c>
      <c r="E194" s="60">
        <f t="shared" si="36"/>
        <v>160862.79</v>
      </c>
      <c r="F194" s="45">
        <f t="shared" si="26"/>
        <v>100.43167514893581</v>
      </c>
    </row>
    <row r="195" spans="1:6" ht="12.75" customHeight="1" x14ac:dyDescent="0.2">
      <c r="A195" s="63">
        <v>3291</v>
      </c>
      <c r="B195" s="183" t="s">
        <v>392</v>
      </c>
      <c r="C195" s="247" t="s">
        <v>393</v>
      </c>
      <c r="D195" s="194">
        <v>30556.26</v>
      </c>
      <c r="E195" s="194">
        <v>55445.43</v>
      </c>
      <c r="F195" s="45">
        <f t="shared" si="26"/>
        <v>181.45358757910819</v>
      </c>
    </row>
    <row r="196" spans="1:6" ht="12.75" customHeight="1" x14ac:dyDescent="0.2">
      <c r="A196" s="63">
        <v>3292</v>
      </c>
      <c r="B196" s="64" t="s">
        <v>394</v>
      </c>
      <c r="C196" s="247" t="s">
        <v>395</v>
      </c>
      <c r="D196" s="194">
        <v>33312.25</v>
      </c>
      <c r="E196" s="194">
        <v>27279.7</v>
      </c>
      <c r="F196" s="45">
        <f t="shared" si="26"/>
        <v>81.890895991714757</v>
      </c>
    </row>
    <row r="197" spans="1:6" ht="12.75" customHeight="1" x14ac:dyDescent="0.2">
      <c r="A197" s="63">
        <v>3293</v>
      </c>
      <c r="B197" s="64" t="s">
        <v>396</v>
      </c>
      <c r="C197" s="247" t="s">
        <v>397</v>
      </c>
      <c r="D197" s="194">
        <v>17125.59</v>
      </c>
      <c r="E197" s="194">
        <v>9418.31</v>
      </c>
      <c r="F197" s="45">
        <f t="shared" si="26"/>
        <v>54.995535920222302</v>
      </c>
    </row>
    <row r="198" spans="1:6" ht="12.75" customHeight="1" x14ac:dyDescent="0.2">
      <c r="A198" s="63">
        <v>3294</v>
      </c>
      <c r="B198" s="64" t="s">
        <v>398</v>
      </c>
      <c r="C198" s="247" t="s">
        <v>399</v>
      </c>
      <c r="D198" s="194">
        <v>5022.76</v>
      </c>
      <c r="E198" s="194">
        <v>3723.09</v>
      </c>
      <c r="F198" s="45">
        <f t="shared" si="26"/>
        <v>74.124385795857265</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74154.509999999995</v>
      </c>
      <c r="E201" s="194">
        <v>64996.26</v>
      </c>
      <c r="F201" s="45">
        <f t="shared" si="26"/>
        <v>87.64977342578355</v>
      </c>
    </row>
    <row r="202" spans="1:6" ht="12.75" customHeight="1" x14ac:dyDescent="0.2">
      <c r="A202" s="63">
        <v>34</v>
      </c>
      <c r="B202" s="183" t="s">
        <v>406</v>
      </c>
      <c r="C202" s="247" t="s">
        <v>407</v>
      </c>
      <c r="D202" s="60">
        <f t="shared" ref="D202:E202" si="37">D203+D208+D216</f>
        <v>38438.32</v>
      </c>
      <c r="E202" s="60">
        <f t="shared" si="37"/>
        <v>80236.89</v>
      </c>
      <c r="F202" s="45">
        <f t="shared" si="26"/>
        <v>208.74192732668857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30938.51</v>
      </c>
      <c r="E208" s="60">
        <f t="shared" si="39"/>
        <v>66883.03</v>
      </c>
      <c r="F208" s="45">
        <f t="shared" si="26"/>
        <v>216.18051418765805</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30938.51</v>
      </c>
      <c r="E210" s="194">
        <v>66883.03</v>
      </c>
      <c r="F210" s="45">
        <f t="shared" si="26"/>
        <v>216.18051418765805</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7499.8099999999995</v>
      </c>
      <c r="E216" s="60">
        <f t="shared" si="40"/>
        <v>13353.859999999999</v>
      </c>
      <c r="F216" s="45">
        <f t="shared" si="26"/>
        <v>178.05597741809459</v>
      </c>
    </row>
    <row r="217" spans="1:6" ht="12.75" customHeight="1" x14ac:dyDescent="0.2">
      <c r="A217" s="63">
        <v>3431</v>
      </c>
      <c r="B217" s="182" t="s">
        <v>436</v>
      </c>
      <c r="C217" s="247" t="s">
        <v>437</v>
      </c>
      <c r="D217" s="194">
        <v>7428.4</v>
      </c>
      <c r="E217" s="194">
        <v>12781.14</v>
      </c>
      <c r="F217" s="45">
        <f t="shared" si="26"/>
        <v>172.0577782564213</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68.760000000000005</v>
      </c>
      <c r="E219" s="194">
        <v>572.72</v>
      </c>
      <c r="F219" s="45">
        <f t="shared" si="26"/>
        <v>832.92611983711458</v>
      </c>
    </row>
    <row r="220" spans="1:6" ht="12.75" customHeight="1" x14ac:dyDescent="0.2">
      <c r="A220" s="63">
        <v>3434</v>
      </c>
      <c r="B220" s="65" t="s">
        <v>442</v>
      </c>
      <c r="C220" s="247" t="s">
        <v>443</v>
      </c>
      <c r="D220" s="194">
        <v>2.65</v>
      </c>
      <c r="E220" s="194"/>
      <c r="F220" s="45">
        <f t="shared" si="26"/>
        <v>0</v>
      </c>
    </row>
    <row r="221" spans="1:6" ht="12.75" customHeight="1" x14ac:dyDescent="0.2">
      <c r="A221" s="63">
        <v>35</v>
      </c>
      <c r="B221" s="65" t="s">
        <v>444</v>
      </c>
      <c r="C221" s="247" t="s">
        <v>445</v>
      </c>
      <c r="D221" s="60">
        <f t="shared" ref="D221:E221" si="41">D222+D225+D229</f>
        <v>350491.83</v>
      </c>
      <c r="E221" s="60">
        <f t="shared" si="41"/>
        <v>380809.45</v>
      </c>
      <c r="F221" s="45">
        <f t="shared" si="26"/>
        <v>108.65002188496091</v>
      </c>
    </row>
    <row r="222" spans="1:6" ht="24" x14ac:dyDescent="0.2">
      <c r="A222" s="63">
        <v>351</v>
      </c>
      <c r="B222" s="65" t="s">
        <v>446</v>
      </c>
      <c r="C222" s="247" t="s">
        <v>447</v>
      </c>
      <c r="D222" s="60">
        <f t="shared" ref="D222:E222" si="42">SUM(D223:D224)</f>
        <v>1500</v>
      </c>
      <c r="E222" s="60">
        <f t="shared" si="42"/>
        <v>33584.65</v>
      </c>
      <c r="F222" s="45">
        <f t="shared" si="26"/>
        <v>2238.9766666666665</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1500</v>
      </c>
      <c r="E224" s="194">
        <v>33584.65</v>
      </c>
      <c r="F224" s="45">
        <f t="shared" si="26"/>
        <v>2238.9766666666665</v>
      </c>
    </row>
    <row r="225" spans="1:6" ht="36" x14ac:dyDescent="0.2">
      <c r="A225" s="63">
        <v>352</v>
      </c>
      <c r="B225" s="65" t="s">
        <v>452</v>
      </c>
      <c r="C225" s="247" t="s">
        <v>453</v>
      </c>
      <c r="D225" s="60">
        <f t="shared" ref="D225:E225" si="43">SUM(D226:D228)</f>
        <v>348991.83</v>
      </c>
      <c r="E225" s="60">
        <f t="shared" si="43"/>
        <v>347224.8</v>
      </c>
      <c r="F225" s="45">
        <f t="shared" si="26"/>
        <v>99.493675826164747</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341531</v>
      </c>
      <c r="E227" s="194">
        <v>331800.08</v>
      </c>
      <c r="F227" s="45">
        <f t="shared" si="26"/>
        <v>97.150794510600804</v>
      </c>
    </row>
    <row r="228" spans="1:6" ht="12.75" customHeight="1" x14ac:dyDescent="0.2">
      <c r="A228" s="63">
        <v>3523</v>
      </c>
      <c r="B228" s="64" t="s">
        <v>458</v>
      </c>
      <c r="C228" s="247" t="s">
        <v>459</v>
      </c>
      <c r="D228" s="194">
        <v>7460.83</v>
      </c>
      <c r="E228" s="194">
        <v>15424.72</v>
      </c>
      <c r="F228" s="45">
        <f t="shared" si="26"/>
        <v>206.7426814442897</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1349184.8099999998</v>
      </c>
      <c r="E230" s="60">
        <f>E231+E234+E237+E242+E246+E250+E254+E257</f>
        <v>1426928.6300000001</v>
      </c>
      <c r="F230" s="45">
        <f t="shared" ref="F230:F245" si="44">IF(D230&lt;&gt;0,IF(E230/D230&gt;=100,"&gt;&gt;100",E230/D230*100),"-")</f>
        <v>105.7622810028524</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100940.24</v>
      </c>
      <c r="E246" s="60">
        <f t="shared" si="48"/>
        <v>0</v>
      </c>
      <c r="F246" s="45">
        <f t="shared" ref="F246:F249" si="49">IF(D246&lt;&gt;0,IF(E246/D246&gt;=100,"&gt;&gt;100",E246/D246*100),"-")</f>
        <v>0</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100940.24</v>
      </c>
      <c r="E248" s="194"/>
      <c r="F248" s="45">
        <f t="shared" si="49"/>
        <v>0</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1248244.5699999998</v>
      </c>
      <c r="E250" s="60">
        <f t="shared" si="50"/>
        <v>1426928.6300000001</v>
      </c>
      <c r="F250" s="45">
        <f t="shared" ref="F250:F253" si="51">IF(D250&lt;&gt;0,IF(E250/D250&gt;=100,"&gt;&gt;100",E250/D250*100),"-")</f>
        <v>114.31482774245116</v>
      </c>
    </row>
    <row r="251" spans="1:6" ht="24" x14ac:dyDescent="0.2">
      <c r="A251" s="63">
        <v>3672</v>
      </c>
      <c r="B251" s="64" t="s">
        <v>501</v>
      </c>
      <c r="C251" s="247" t="s">
        <v>502</v>
      </c>
      <c r="D251" s="194">
        <v>1219140.18</v>
      </c>
      <c r="E251" s="194">
        <v>1367504.52</v>
      </c>
      <c r="F251" s="45">
        <f t="shared" si="51"/>
        <v>112.16958824210028</v>
      </c>
    </row>
    <row r="252" spans="1:6" ht="24" x14ac:dyDescent="0.2">
      <c r="A252" s="63">
        <v>3673</v>
      </c>
      <c r="B252" s="64" t="s">
        <v>503</v>
      </c>
      <c r="C252" s="247" t="s">
        <v>504</v>
      </c>
      <c r="D252" s="194">
        <v>29104.39</v>
      </c>
      <c r="E252" s="194">
        <v>59424.11</v>
      </c>
      <c r="F252" s="45">
        <f t="shared" si="51"/>
        <v>204.17576180088295</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318819.17</v>
      </c>
      <c r="E262" s="60">
        <f t="shared" si="55"/>
        <v>344637.71</v>
      </c>
      <c r="F262" s="45">
        <f t="shared" ref="F262:F268" si="56">IF(D262&lt;&gt;0,IF(E262/D262&gt;=100,"&gt;&gt;100",E262/D262*100),"-")</f>
        <v>108.09817678152794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318819.17</v>
      </c>
      <c r="E269" s="60">
        <f t="shared" si="58"/>
        <v>344637.71</v>
      </c>
      <c r="F269" s="45">
        <f t="shared" ref="F269:F272" si="59">IF(D269&lt;&gt;0,IF(E269/D269&gt;=100,"&gt;&gt;100",E269/D269*100),"-")</f>
        <v>108.09817678152794</v>
      </c>
    </row>
    <row r="270" spans="1:6" ht="12.75" customHeight="1" x14ac:dyDescent="0.2">
      <c r="A270" s="63">
        <v>3721</v>
      </c>
      <c r="B270" s="65" t="s">
        <v>533</v>
      </c>
      <c r="C270" s="247" t="s">
        <v>534</v>
      </c>
      <c r="D270" s="194">
        <v>276218.43</v>
      </c>
      <c r="E270" s="194">
        <v>320577.56</v>
      </c>
      <c r="F270" s="45">
        <f t="shared" si="59"/>
        <v>116.0594389013072</v>
      </c>
    </row>
    <row r="271" spans="1:6" ht="12.75" customHeight="1" x14ac:dyDescent="0.2">
      <c r="A271" s="63">
        <v>3722</v>
      </c>
      <c r="B271" s="65" t="s">
        <v>535</v>
      </c>
      <c r="C271" s="247" t="s">
        <v>536</v>
      </c>
      <c r="D271" s="194">
        <v>42600.74</v>
      </c>
      <c r="E271" s="194">
        <v>24060.15</v>
      </c>
      <c r="F271" s="45">
        <f t="shared" si="59"/>
        <v>56.478244274629972</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1373493.04</v>
      </c>
      <c r="E273" s="60">
        <f t="shared" si="60"/>
        <v>1279347.9200000002</v>
      </c>
      <c r="F273" s="45">
        <f t="shared" ref="F273:F277" si="61">IF(D273&lt;&gt;0,IF(E273/D273&gt;=100,"&gt;&gt;100",E273/D273*100),"-")</f>
        <v>93.145569925858524</v>
      </c>
    </row>
    <row r="274" spans="1:6" ht="12.75" customHeight="1" x14ac:dyDescent="0.2">
      <c r="A274" s="63">
        <v>381</v>
      </c>
      <c r="B274" s="64" t="s">
        <v>541</v>
      </c>
      <c r="C274" s="247" t="s">
        <v>542</v>
      </c>
      <c r="D274" s="60">
        <f t="shared" ref="D274:E274" si="62">SUM(D275:D277)</f>
        <v>835072.12</v>
      </c>
      <c r="E274" s="60">
        <f t="shared" si="62"/>
        <v>915175.71000000008</v>
      </c>
      <c r="F274" s="45">
        <f t="shared" si="61"/>
        <v>109.59241580236207</v>
      </c>
    </row>
    <row r="275" spans="1:6" ht="12.75" customHeight="1" x14ac:dyDescent="0.2">
      <c r="A275" s="63">
        <v>3811</v>
      </c>
      <c r="B275" s="64" t="s">
        <v>543</v>
      </c>
      <c r="C275" s="247" t="s">
        <v>544</v>
      </c>
      <c r="D275" s="194">
        <v>830586.52</v>
      </c>
      <c r="E275" s="194">
        <v>912323.91</v>
      </c>
      <c r="F275" s="45">
        <f t="shared" si="61"/>
        <v>109.84092421822594</v>
      </c>
    </row>
    <row r="276" spans="1:6" ht="12.75" customHeight="1" x14ac:dyDescent="0.2">
      <c r="A276" s="63">
        <v>3812</v>
      </c>
      <c r="B276" s="64" t="s">
        <v>545</v>
      </c>
      <c r="C276" s="247" t="s">
        <v>546</v>
      </c>
      <c r="D276" s="194">
        <v>4485.6000000000004</v>
      </c>
      <c r="E276" s="194">
        <v>2851.8</v>
      </c>
      <c r="F276" s="45">
        <f t="shared" si="61"/>
        <v>63.576779026217224</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110970.92</v>
      </c>
      <c r="E278" s="60">
        <f t="shared" si="63"/>
        <v>151172.21</v>
      </c>
      <c r="F278" s="45">
        <f t="shared" ref="F278:F282" si="64">IF(D278&lt;&gt;0,IF(E278/D278&gt;=100,"&gt;&gt;100",E278/D278*100),"-")</f>
        <v>136.2268691653633</v>
      </c>
    </row>
    <row r="279" spans="1:6" ht="12.75" customHeight="1" x14ac:dyDescent="0.2">
      <c r="A279" s="63">
        <v>3821</v>
      </c>
      <c r="B279" s="64" t="s">
        <v>551</v>
      </c>
      <c r="C279" s="247" t="s">
        <v>552</v>
      </c>
      <c r="D279" s="194">
        <v>110970.92</v>
      </c>
      <c r="E279" s="194">
        <v>151172.21</v>
      </c>
      <c r="F279" s="45">
        <f t="shared" si="64"/>
        <v>136.2268691653633</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427450</v>
      </c>
      <c r="E289" s="60">
        <f t="shared" si="67"/>
        <v>213000</v>
      </c>
      <c r="F289" s="45">
        <f t="shared" si="66"/>
        <v>49.830389519242019</v>
      </c>
    </row>
    <row r="290" spans="1:6" ht="24" x14ac:dyDescent="0.2">
      <c r="A290" s="63">
        <v>3861</v>
      </c>
      <c r="B290" s="64" t="s">
        <v>572</v>
      </c>
      <c r="C290" s="247" t="s">
        <v>573</v>
      </c>
      <c r="D290" s="194">
        <v>27450</v>
      </c>
      <c r="E290" s="194">
        <v>13000</v>
      </c>
      <c r="F290" s="45">
        <f t="shared" si="66"/>
        <v>47.358834244080143</v>
      </c>
    </row>
    <row r="291" spans="1:6" ht="24" x14ac:dyDescent="0.2">
      <c r="A291" s="63">
        <v>3862</v>
      </c>
      <c r="B291" s="65" t="s">
        <v>574</v>
      </c>
      <c r="C291" s="247" t="s">
        <v>575</v>
      </c>
      <c r="D291" s="194">
        <v>400000</v>
      </c>
      <c r="E291" s="194">
        <v>200000</v>
      </c>
      <c r="F291" s="45">
        <f t="shared" si="66"/>
        <v>50</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6004693.3999999994</v>
      </c>
      <c r="E299" s="60">
        <f>E152-E297+E298</f>
        <v>6467515.7199999997</v>
      </c>
      <c r="F299" s="45">
        <f t="shared" si="68"/>
        <v>107.70767613214025</v>
      </c>
    </row>
    <row r="300" spans="1:6" ht="12.75" customHeight="1" x14ac:dyDescent="0.2">
      <c r="A300" s="63" t="s">
        <v>582</v>
      </c>
      <c r="B300" s="64" t="s">
        <v>593</v>
      </c>
      <c r="C300" s="247" t="s">
        <v>594</v>
      </c>
      <c r="D300" s="60">
        <f>IF(D6&gt;=D299,D6-D299,0)</f>
        <v>826038.09000000078</v>
      </c>
      <c r="E300" s="60">
        <f>IF(E6&gt;=E299,E6-E299,0)</f>
        <v>1749330.959999999</v>
      </c>
      <c r="F300" s="45">
        <f t="shared" si="68"/>
        <v>211.7736435132183</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146055.20000000001</v>
      </c>
      <c r="E302" s="194">
        <v>0</v>
      </c>
      <c r="F302" s="45">
        <f t="shared" si="68"/>
        <v>0</v>
      </c>
    </row>
    <row r="303" spans="1:6" ht="12.75" customHeight="1" x14ac:dyDescent="0.2">
      <c r="A303" s="63">
        <v>92221</v>
      </c>
      <c r="B303" s="64" t="s">
        <v>599</v>
      </c>
      <c r="C303" s="247" t="s">
        <v>600</v>
      </c>
      <c r="D303" s="194">
        <v>0</v>
      </c>
      <c r="E303" s="194">
        <v>2769.16</v>
      </c>
      <c r="F303" s="45" t="str">
        <f t="shared" si="68"/>
        <v>-</v>
      </c>
    </row>
    <row r="304" spans="1:6" ht="12.75" customHeight="1" x14ac:dyDescent="0.2">
      <c r="A304" s="63">
        <v>96</v>
      </c>
      <c r="B304" s="220" t="s">
        <v>601</v>
      </c>
      <c r="C304" s="247" t="s">
        <v>602</v>
      </c>
      <c r="D304" s="194">
        <v>584887.17000000004</v>
      </c>
      <c r="E304" s="194">
        <v>609640.89</v>
      </c>
      <c r="F304" s="45">
        <f t="shared" si="68"/>
        <v>104.23222140434368</v>
      </c>
    </row>
    <row r="305" spans="1:6" ht="12" x14ac:dyDescent="0.2">
      <c r="A305" s="63">
        <v>9661</v>
      </c>
      <c r="B305" s="220" t="s">
        <v>603</v>
      </c>
      <c r="C305" s="247" t="s">
        <v>604</v>
      </c>
      <c r="D305" s="194">
        <v>1830</v>
      </c>
      <c r="E305" s="194">
        <v>688</v>
      </c>
      <c r="F305" s="45">
        <f t="shared" si="68"/>
        <v>37.595628415300546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31" t="s">
        <v>607</v>
      </c>
      <c r="B307" s="328"/>
      <c r="C307" s="171"/>
      <c r="D307" s="43"/>
      <c r="E307" s="43"/>
      <c r="F307" s="44"/>
    </row>
    <row r="308" spans="1:6" ht="12.75" customHeight="1" x14ac:dyDescent="0.2">
      <c r="A308" s="63">
        <v>7</v>
      </c>
      <c r="B308" s="64" t="s">
        <v>608</v>
      </c>
      <c r="C308" s="247" t="s">
        <v>609</v>
      </c>
      <c r="D308" s="60">
        <f t="shared" ref="D308:E308" si="71">D309+D321+D354+D358</f>
        <v>659051.73</v>
      </c>
      <c r="E308" s="60">
        <f t="shared" si="71"/>
        <v>71562.42</v>
      </c>
      <c r="F308" s="45">
        <f t="shared" ref="F308:F428" si="72">IF(D308&lt;&gt;0,IF(E308/D308&gt;=100,"&gt;&gt;100",E308/D308*100),"-")</f>
        <v>10.858391950507436</v>
      </c>
    </row>
    <row r="309" spans="1:6" ht="12.75" customHeight="1" x14ac:dyDescent="0.2">
      <c r="A309" s="63">
        <v>71</v>
      </c>
      <c r="B309" s="64" t="s">
        <v>610</v>
      </c>
      <c r="C309" s="247" t="s">
        <v>611</v>
      </c>
      <c r="D309" s="60">
        <f t="shared" ref="D309:E309" si="73">D310+D314</f>
        <v>222375.67999999999</v>
      </c>
      <c r="E309" s="60">
        <f t="shared" si="73"/>
        <v>55383.9</v>
      </c>
      <c r="F309" s="45">
        <f t="shared" si="72"/>
        <v>24.905556219097342</v>
      </c>
    </row>
    <row r="310" spans="1:6" ht="24" x14ac:dyDescent="0.2">
      <c r="A310" s="63">
        <v>711</v>
      </c>
      <c r="B310" s="64" t="s">
        <v>612</v>
      </c>
      <c r="C310" s="247" t="s">
        <v>613</v>
      </c>
      <c r="D310" s="60">
        <f t="shared" ref="D310:E310" si="74">SUM(D311:D313)</f>
        <v>222375.67999999999</v>
      </c>
      <c r="E310" s="60">
        <f t="shared" si="74"/>
        <v>55383.9</v>
      </c>
      <c r="F310" s="45">
        <f t="shared" si="72"/>
        <v>24.905556219097342</v>
      </c>
    </row>
    <row r="311" spans="1:6" ht="12.75" customHeight="1" x14ac:dyDescent="0.2">
      <c r="A311" s="63">
        <v>7111</v>
      </c>
      <c r="B311" s="64" t="s">
        <v>614</v>
      </c>
      <c r="C311" s="247" t="s">
        <v>615</v>
      </c>
      <c r="D311" s="194">
        <v>222375.67999999999</v>
      </c>
      <c r="E311" s="194">
        <v>55383.9</v>
      </c>
      <c r="F311" s="45">
        <f t="shared" si="72"/>
        <v>24.905556219097342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436676.05000000005</v>
      </c>
      <c r="E321" s="60">
        <f t="shared" si="76"/>
        <v>16178.519999999999</v>
      </c>
      <c r="F321" s="45">
        <f t="shared" si="72"/>
        <v>3.7049249666886919</v>
      </c>
    </row>
    <row r="322" spans="1:6" ht="12.75" customHeight="1" x14ac:dyDescent="0.2">
      <c r="A322" s="63">
        <v>721</v>
      </c>
      <c r="B322" s="64" t="s">
        <v>636</v>
      </c>
      <c r="C322" s="247" t="s">
        <v>637</v>
      </c>
      <c r="D322" s="60">
        <f t="shared" ref="D322:E322" si="77">SUM(D323:D326)</f>
        <v>436676.05000000005</v>
      </c>
      <c r="E322" s="60">
        <f t="shared" si="77"/>
        <v>16178.519999999999</v>
      </c>
      <c r="F322" s="45">
        <f t="shared" si="72"/>
        <v>3.7049249666886919</v>
      </c>
    </row>
    <row r="323" spans="1:6" ht="12.75" customHeight="1" x14ac:dyDescent="0.2">
      <c r="A323" s="63">
        <v>7211</v>
      </c>
      <c r="B323" s="64" t="s">
        <v>638</v>
      </c>
      <c r="C323" s="247" t="s">
        <v>639</v>
      </c>
      <c r="D323" s="194">
        <v>405565.52</v>
      </c>
      <c r="E323" s="194">
        <v>13106.3</v>
      </c>
      <c r="F323" s="45">
        <f t="shared" si="72"/>
        <v>3.2316110107190572</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31110.53</v>
      </c>
      <c r="E326" s="194">
        <v>3072.22</v>
      </c>
      <c r="F326" s="45">
        <f t="shared" si="72"/>
        <v>9.8751773113476364</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2515632.4800000004</v>
      </c>
      <c r="E360" s="60">
        <f t="shared" si="86"/>
        <v>3668995.53</v>
      </c>
      <c r="F360" s="45">
        <f t="shared" si="72"/>
        <v>145.84783584921749</v>
      </c>
    </row>
    <row r="361" spans="1:6" ht="12.75" customHeight="1" x14ac:dyDescent="0.2">
      <c r="A361" s="63">
        <v>41</v>
      </c>
      <c r="B361" s="64" t="s">
        <v>714</v>
      </c>
      <c r="C361" s="247" t="s">
        <v>715</v>
      </c>
      <c r="D361" s="60">
        <f t="shared" ref="D361:E361" si="87">D362+D366</f>
        <v>17683.89</v>
      </c>
      <c r="E361" s="60">
        <f t="shared" si="87"/>
        <v>188222.86</v>
      </c>
      <c r="F361" s="45">
        <f t="shared" si="72"/>
        <v>1064.3747501256794</v>
      </c>
    </row>
    <row r="362" spans="1:6" ht="12.75" customHeight="1" x14ac:dyDescent="0.2">
      <c r="A362" s="63">
        <v>411</v>
      </c>
      <c r="B362" s="64" t="s">
        <v>716</v>
      </c>
      <c r="C362" s="247" t="s">
        <v>717</v>
      </c>
      <c r="D362" s="60">
        <f t="shared" ref="D362:E362" si="88">SUM(D363:D365)</f>
        <v>17683.89</v>
      </c>
      <c r="E362" s="60">
        <f t="shared" si="88"/>
        <v>188222.86</v>
      </c>
      <c r="F362" s="45">
        <f t="shared" si="72"/>
        <v>1064.3747501256794</v>
      </c>
    </row>
    <row r="363" spans="1:6" ht="12.75" customHeight="1" x14ac:dyDescent="0.2">
      <c r="A363" s="63">
        <v>4111</v>
      </c>
      <c r="B363" s="64" t="s">
        <v>614</v>
      </c>
      <c r="C363" s="247" t="s">
        <v>718</v>
      </c>
      <c r="D363" s="194">
        <v>17683.89</v>
      </c>
      <c r="E363" s="194">
        <v>188222.86</v>
      </c>
      <c r="F363" s="45">
        <f t="shared" si="72"/>
        <v>1064.3747501256794</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2497948.5900000003</v>
      </c>
      <c r="E373" s="60">
        <f t="shared" si="90"/>
        <v>3480772.67</v>
      </c>
      <c r="F373" s="45">
        <f t="shared" si="72"/>
        <v>139.34524849448562</v>
      </c>
    </row>
    <row r="374" spans="1:6" ht="12.75" customHeight="1" x14ac:dyDescent="0.2">
      <c r="A374" s="63">
        <v>421</v>
      </c>
      <c r="B374" s="64" t="s">
        <v>732</v>
      </c>
      <c r="C374" s="247" t="s">
        <v>733</v>
      </c>
      <c r="D374" s="60">
        <f t="shared" ref="D374:E374" si="91">SUM(D375:D378)</f>
        <v>2349634.7400000002</v>
      </c>
      <c r="E374" s="60">
        <f t="shared" si="91"/>
        <v>3275396.58</v>
      </c>
      <c r="F374" s="45">
        <f t="shared" si="72"/>
        <v>139.40024482273358</v>
      </c>
    </row>
    <row r="375" spans="1:6" ht="12.75" customHeight="1" x14ac:dyDescent="0.2">
      <c r="A375" s="63">
        <v>4211</v>
      </c>
      <c r="B375" s="64" t="s">
        <v>638</v>
      </c>
      <c r="C375" s="247" t="s">
        <v>734</v>
      </c>
      <c r="D375" s="194">
        <v>486677.74</v>
      </c>
      <c r="E375" s="194"/>
      <c r="F375" s="45">
        <f t="shared" si="72"/>
        <v>0</v>
      </c>
    </row>
    <row r="376" spans="1:6" ht="12.75" customHeight="1" x14ac:dyDescent="0.2">
      <c r="A376" s="63">
        <v>4212</v>
      </c>
      <c r="B376" s="64" t="s">
        <v>640</v>
      </c>
      <c r="C376" s="247" t="s">
        <v>735</v>
      </c>
      <c r="D376" s="194">
        <v>788013.81</v>
      </c>
      <c r="E376" s="194">
        <v>140336.48000000001</v>
      </c>
      <c r="F376" s="45">
        <f t="shared" si="72"/>
        <v>17.80888586203838</v>
      </c>
    </row>
    <row r="377" spans="1:6" ht="12.75" customHeight="1" x14ac:dyDescent="0.2">
      <c r="A377" s="63">
        <v>4213</v>
      </c>
      <c r="B377" s="64" t="s">
        <v>642</v>
      </c>
      <c r="C377" s="247" t="s">
        <v>736</v>
      </c>
      <c r="D377" s="194">
        <v>572312.18000000005</v>
      </c>
      <c r="E377" s="194">
        <v>1427518.18</v>
      </c>
      <c r="F377" s="45">
        <f t="shared" si="72"/>
        <v>249.42998417402191</v>
      </c>
    </row>
    <row r="378" spans="1:6" ht="12.75" customHeight="1" x14ac:dyDescent="0.2">
      <c r="A378" s="63">
        <v>4214</v>
      </c>
      <c r="B378" s="64" t="s">
        <v>644</v>
      </c>
      <c r="C378" s="247" t="s">
        <v>737</v>
      </c>
      <c r="D378" s="194">
        <v>502631.01</v>
      </c>
      <c r="E378" s="194">
        <v>1707541.92</v>
      </c>
      <c r="F378" s="45">
        <f t="shared" si="72"/>
        <v>339.72076653209274</v>
      </c>
    </row>
    <row r="379" spans="1:6" ht="12.75" customHeight="1" x14ac:dyDescent="0.2">
      <c r="A379" s="63">
        <v>422</v>
      </c>
      <c r="B379" s="64" t="s">
        <v>738</v>
      </c>
      <c r="C379" s="247" t="s">
        <v>739</v>
      </c>
      <c r="D379" s="60">
        <f t="shared" ref="D379:E379" si="92">SUM(D380:D387)</f>
        <v>122833.85</v>
      </c>
      <c r="E379" s="60">
        <f t="shared" si="92"/>
        <v>167457.21</v>
      </c>
      <c r="F379" s="45">
        <f t="shared" si="72"/>
        <v>136.32822711329163</v>
      </c>
    </row>
    <row r="380" spans="1:6" ht="12.75" customHeight="1" x14ac:dyDescent="0.2">
      <c r="A380" s="63">
        <v>4221</v>
      </c>
      <c r="B380" s="64" t="s">
        <v>648</v>
      </c>
      <c r="C380" s="247" t="s">
        <v>740</v>
      </c>
      <c r="D380" s="194">
        <v>2253.09</v>
      </c>
      <c r="E380" s="194">
        <v>980.63</v>
      </c>
      <c r="F380" s="45">
        <f t="shared" si="72"/>
        <v>43.523782893714852</v>
      </c>
    </row>
    <row r="381" spans="1:6" ht="12.75" customHeight="1" x14ac:dyDescent="0.2">
      <c r="A381" s="63">
        <v>4222</v>
      </c>
      <c r="B381" s="64" t="s">
        <v>741</v>
      </c>
      <c r="C381" s="247" t="s">
        <v>742</v>
      </c>
      <c r="D381" s="194">
        <v>6718.13</v>
      </c>
      <c r="E381" s="194">
        <v>5000</v>
      </c>
      <c r="F381" s="45">
        <f t="shared" si="72"/>
        <v>74.42547256453804</v>
      </c>
    </row>
    <row r="382" spans="1:6" ht="12.75" customHeight="1" x14ac:dyDescent="0.2">
      <c r="A382" s="63">
        <v>4223</v>
      </c>
      <c r="B382" s="64" t="s">
        <v>652</v>
      </c>
      <c r="C382" s="247" t="s">
        <v>743</v>
      </c>
      <c r="D382" s="194">
        <v>4948.99</v>
      </c>
      <c r="E382" s="194"/>
      <c r="F382" s="45">
        <f t="shared" si="72"/>
        <v>0</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108913.64</v>
      </c>
      <c r="E386" s="194">
        <v>161476.57999999999</v>
      </c>
      <c r="F386" s="45">
        <f t="shared" si="72"/>
        <v>148.26111770757086</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2542.5</v>
      </c>
      <c r="E393" s="60">
        <f t="shared" si="94"/>
        <v>0</v>
      </c>
      <c r="F393" s="45">
        <f t="shared" si="72"/>
        <v>0</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2542.5</v>
      </c>
      <c r="E395" s="194"/>
      <c r="F395" s="45">
        <f t="shared" si="72"/>
        <v>0</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22937.5</v>
      </c>
      <c r="E401" s="60">
        <f t="shared" si="96"/>
        <v>37918.879999999997</v>
      </c>
      <c r="F401" s="45">
        <f t="shared" si="72"/>
        <v>165.31391825613076</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9368.8799999999992</v>
      </c>
      <c r="F403" s="45" t="str">
        <f t="shared" si="72"/>
        <v>-</v>
      </c>
    </row>
    <row r="404" spans="1:6" ht="12.75" customHeight="1" x14ac:dyDescent="0.2">
      <c r="A404" s="63">
        <v>4263</v>
      </c>
      <c r="B404" s="64" t="s">
        <v>696</v>
      </c>
      <c r="C404" s="247" t="s">
        <v>771</v>
      </c>
      <c r="D404" s="194">
        <v>22937.5</v>
      </c>
      <c r="E404" s="194">
        <v>28550</v>
      </c>
      <c r="F404" s="45">
        <f t="shared" si="72"/>
        <v>124.46866485013624</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1856580.7500000005</v>
      </c>
      <c r="E418" s="60">
        <f t="shared" si="102"/>
        <v>3597433.11</v>
      </c>
      <c r="F418" s="45">
        <f t="shared" si="72"/>
        <v>193.76658462067965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1540341.07</v>
      </c>
      <c r="E420" s="194">
        <v>2423729.5699999998</v>
      </c>
      <c r="F420" s="45">
        <f t="shared" si="72"/>
        <v>157.35018803335547</v>
      </c>
    </row>
    <row r="421" spans="1:6" ht="12.75" customHeight="1" x14ac:dyDescent="0.2">
      <c r="A421" s="63">
        <v>97</v>
      </c>
      <c r="B421" s="220" t="s">
        <v>801</v>
      </c>
      <c r="C421" s="247" t="s">
        <v>802</v>
      </c>
      <c r="D421" s="194">
        <v>30710.05</v>
      </c>
      <c r="E421" s="194">
        <v>0</v>
      </c>
      <c r="F421" s="45">
        <f t="shared" si="72"/>
        <v>0</v>
      </c>
    </row>
    <row r="422" spans="1:6" ht="12.75" customHeight="1" x14ac:dyDescent="0.2">
      <c r="A422" s="63" t="s">
        <v>582</v>
      </c>
      <c r="B422" s="64" t="s">
        <v>803</v>
      </c>
      <c r="C422" s="247" t="s">
        <v>804</v>
      </c>
      <c r="D422" s="60">
        <f>D6+D308</f>
        <v>7489783.2200000007</v>
      </c>
      <c r="E422" s="60">
        <f>E6+E308</f>
        <v>8288409.0999999987</v>
      </c>
      <c r="F422" s="45">
        <f t="shared" si="72"/>
        <v>110.66287042684257</v>
      </c>
    </row>
    <row r="423" spans="1:6" ht="12.75" customHeight="1" x14ac:dyDescent="0.2">
      <c r="A423" s="63" t="s">
        <v>582</v>
      </c>
      <c r="B423" s="64" t="s">
        <v>805</v>
      </c>
      <c r="C423" s="247" t="s">
        <v>806</v>
      </c>
      <c r="D423" s="60">
        <f t="shared" ref="D423:E423" si="103">D299+D360</f>
        <v>8520325.879999999</v>
      </c>
      <c r="E423" s="60">
        <f t="shared" si="103"/>
        <v>10136511.25</v>
      </c>
      <c r="F423" s="45">
        <f t="shared" si="72"/>
        <v>118.96858632829665</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1030542.6599999983</v>
      </c>
      <c r="E425" s="60">
        <f t="shared" si="105"/>
        <v>1848102.1500000013</v>
      </c>
      <c r="F425" s="45">
        <f t="shared" si="72"/>
        <v>179.33291087629544</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1394285.87</v>
      </c>
      <c r="E427" s="60">
        <f t="shared" si="107"/>
        <v>2426498.73</v>
      </c>
      <c r="F427" s="45">
        <f t="shared" si="72"/>
        <v>174.03165177310444</v>
      </c>
    </row>
    <row r="428" spans="1:6" ht="24" x14ac:dyDescent="0.2">
      <c r="A428" s="249" t="s">
        <v>816</v>
      </c>
      <c r="B428" s="243" t="s">
        <v>817</v>
      </c>
      <c r="C428" s="250" t="s">
        <v>818</v>
      </c>
      <c r="D428" s="81">
        <f t="shared" ref="D428:E428" si="108">D304+D421</f>
        <v>615597.22000000009</v>
      </c>
      <c r="E428" s="81">
        <f t="shared" si="108"/>
        <v>609640.89</v>
      </c>
      <c r="F428" s="61">
        <f t="shared" si="72"/>
        <v>99.032430653276819</v>
      </c>
    </row>
    <row r="429" spans="1:6" s="55" customFormat="1" ht="20.100000000000001" customHeight="1" x14ac:dyDescent="0.2">
      <c r="A429" s="331" t="s">
        <v>819</v>
      </c>
      <c r="B429" s="328"/>
      <c r="C429" s="171"/>
      <c r="D429" s="43"/>
      <c r="E429" s="43"/>
      <c r="F429" s="44"/>
    </row>
    <row r="430" spans="1:6" ht="12.75" customHeight="1" x14ac:dyDescent="0.2">
      <c r="A430" s="63">
        <v>8</v>
      </c>
      <c r="B430" s="64" t="s">
        <v>820</v>
      </c>
      <c r="C430" s="247" t="s">
        <v>821</v>
      </c>
      <c r="D430" s="60">
        <f>D431+D466+D479+D491+D522</f>
        <v>880982.49</v>
      </c>
      <c r="E430" s="60">
        <f>E431+E466+E479+E491+E522</f>
        <v>1855587.6</v>
      </c>
      <c r="F430" s="45">
        <f t="shared" ref="F430:F651" si="109">IF(D430&lt;&gt;0,IF(E430/D430&gt;=100,"&gt;&gt;100",E430/D430*100),"-")</f>
        <v>210.62706933028829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880982.49</v>
      </c>
      <c r="E491" s="60">
        <f t="shared" si="126"/>
        <v>1855587.6</v>
      </c>
      <c r="F491" s="45">
        <f t="shared" si="109"/>
        <v>210.62706933028829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880982.49</v>
      </c>
      <c r="E497" s="60">
        <f t="shared" si="128"/>
        <v>1855587.6</v>
      </c>
      <c r="F497" s="45">
        <f t="shared" si="109"/>
        <v>210.62706933028829</v>
      </c>
    </row>
    <row r="498" spans="1:6" ht="12.75" customHeight="1" x14ac:dyDescent="0.2">
      <c r="A498" s="63">
        <v>8422</v>
      </c>
      <c r="B498" s="64" t="s">
        <v>956</v>
      </c>
      <c r="C498" s="247" t="s">
        <v>957</v>
      </c>
      <c r="D498" s="194">
        <v>880982.49</v>
      </c>
      <c r="E498" s="194">
        <v>1855587.6</v>
      </c>
      <c r="F498" s="45">
        <f t="shared" si="109"/>
        <v>210.62706933028829</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221204.64</v>
      </c>
      <c r="E535" s="60">
        <f>E536+E571+E584+E597+E629</f>
        <v>221204.64</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221204.64</v>
      </c>
      <c r="E597" s="60">
        <f t="shared" si="152"/>
        <v>221204.64</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221204.64</v>
      </c>
      <c r="E603" s="60">
        <f t="shared" si="154"/>
        <v>221204.64</v>
      </c>
      <c r="F603" s="45">
        <f t="shared" si="109"/>
        <v>100</v>
      </c>
    </row>
    <row r="604" spans="1:6" ht="12.75" customHeight="1" x14ac:dyDescent="0.2">
      <c r="A604" s="63">
        <v>5422</v>
      </c>
      <c r="B604" s="64" t="s">
        <v>1158</v>
      </c>
      <c r="C604" s="247" t="s">
        <v>1159</v>
      </c>
      <c r="D604" s="194">
        <v>221204.64</v>
      </c>
      <c r="E604" s="194">
        <v>221204.64</v>
      </c>
      <c r="F604" s="45">
        <f t="shared" si="109"/>
        <v>100</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659777.85</v>
      </c>
      <c r="E639" s="60">
        <f>IF(E430-E535&gt;=0,E430-E535,0)</f>
        <v>1634382.96</v>
      </c>
      <c r="F639" s="45">
        <f t="shared" si="109"/>
        <v>247.71716116265497</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1582239.07</v>
      </c>
      <c r="E641" s="194">
        <v>2125417.66</v>
      </c>
      <c r="F641" s="45">
        <f t="shared" si="109"/>
        <v>134.32974196497375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8370765.7100000009</v>
      </c>
      <c r="E643" s="60">
        <f>E422+E430</f>
        <v>10143996.699999999</v>
      </c>
      <c r="F643" s="45">
        <f t="shared" si="109"/>
        <v>121.18361750206002</v>
      </c>
    </row>
    <row r="644" spans="1:6" ht="12.75" customHeight="1" x14ac:dyDescent="0.2">
      <c r="A644" s="63" t="s">
        <v>582</v>
      </c>
      <c r="B644" s="64" t="s">
        <v>1238</v>
      </c>
      <c r="C644" s="247" t="s">
        <v>1239</v>
      </c>
      <c r="D644" s="60">
        <f>D423+D535</f>
        <v>8741530.5199999996</v>
      </c>
      <c r="E644" s="60">
        <f>E423+E535</f>
        <v>10357715.890000001</v>
      </c>
      <c r="F644" s="45">
        <f t="shared" si="109"/>
        <v>118.48858579515662</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370764.80999999866</v>
      </c>
      <c r="E646" s="60">
        <f t="shared" si="164"/>
        <v>213719.19000000134</v>
      </c>
      <c r="F646" s="45">
        <f t="shared" si="109"/>
        <v>57.642792475370605</v>
      </c>
    </row>
    <row r="647" spans="1:6" ht="24" x14ac:dyDescent="0.2">
      <c r="A647" s="251" t="s">
        <v>1244</v>
      </c>
      <c r="B647" s="64" t="s">
        <v>1245</v>
      </c>
      <c r="C647" s="252" t="s">
        <v>1244</v>
      </c>
      <c r="D647" s="60">
        <f>IF(D426-D427+D641-D642&gt;=0,D426-D427+D641-D642,0)</f>
        <v>187953.19999999995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301081.06999999983</v>
      </c>
      <c r="F648" s="45" t="str">
        <f t="shared" si="109"/>
        <v>-</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182811.60999999871</v>
      </c>
      <c r="E650" s="60">
        <f t="shared" si="166"/>
        <v>514800.26000000117</v>
      </c>
      <c r="F650" s="45">
        <f t="shared" si="109"/>
        <v>281.60151316429238</v>
      </c>
    </row>
    <row r="651" spans="1:6" ht="24" x14ac:dyDescent="0.2">
      <c r="A651" s="249" t="s">
        <v>1252</v>
      </c>
      <c r="B651" s="184" t="s">
        <v>1253</v>
      </c>
      <c r="C651" s="250" t="s">
        <v>1252</v>
      </c>
      <c r="D651" s="196">
        <v>83302.039999999994</v>
      </c>
      <c r="E651" s="196">
        <v>108750.73</v>
      </c>
      <c r="F651" s="61">
        <f t="shared" si="109"/>
        <v>130.54990009848498</v>
      </c>
    </row>
    <row r="652" spans="1:6" s="55" customFormat="1" ht="20.100000000000001" customHeight="1" x14ac:dyDescent="0.2">
      <c r="A652" s="331" t="s">
        <v>1254</v>
      </c>
      <c r="B652" s="328"/>
      <c r="C652" s="171"/>
      <c r="D652" s="43"/>
      <c r="E652" s="43"/>
      <c r="F652" s="44"/>
    </row>
    <row r="653" spans="1:6" ht="12.75" customHeight="1" x14ac:dyDescent="0.2">
      <c r="A653" s="63">
        <v>11</v>
      </c>
      <c r="B653" s="64" t="s">
        <v>1255</v>
      </c>
      <c r="C653" s="247" t="s">
        <v>1256</v>
      </c>
      <c r="D653" s="194">
        <v>610147.19999999995</v>
      </c>
      <c r="E653" s="194">
        <v>225845.54</v>
      </c>
      <c r="F653" s="45">
        <f t="shared" ref="F653:F740" si="167">IF(D653&lt;&gt;0,IF(E653/D653&gt;=100,"&gt;&gt;100",E653/D653*100),"-")</f>
        <v>37.014926889773484</v>
      </c>
    </row>
    <row r="654" spans="1:6" ht="12.75" customHeight="1" x14ac:dyDescent="0.2">
      <c r="A654" s="63" t="s">
        <v>1257</v>
      </c>
      <c r="B654" s="64" t="s">
        <v>1258</v>
      </c>
      <c r="C654" s="247" t="s">
        <v>1257</v>
      </c>
      <c r="D654" s="194">
        <v>7379966.5</v>
      </c>
      <c r="E654" s="194">
        <v>9396443.0099999998</v>
      </c>
      <c r="F654" s="45">
        <f t="shared" si="167"/>
        <v>127.32365397593605</v>
      </c>
    </row>
    <row r="655" spans="1:6" ht="12.75" customHeight="1" x14ac:dyDescent="0.2">
      <c r="A655" s="63" t="s">
        <v>1259</v>
      </c>
      <c r="B655" s="64" t="s">
        <v>1260</v>
      </c>
      <c r="C655" s="247" t="s">
        <v>1259</v>
      </c>
      <c r="D655" s="194">
        <v>7764268.1600000001</v>
      </c>
      <c r="E655" s="194">
        <v>9622202.2799999993</v>
      </c>
      <c r="F655" s="45">
        <f t="shared" si="167"/>
        <v>123.9292883979937</v>
      </c>
    </row>
    <row r="656" spans="1:6" ht="24" x14ac:dyDescent="0.2">
      <c r="A656" s="63">
        <v>11</v>
      </c>
      <c r="B656" s="64" t="s">
        <v>1261</v>
      </c>
      <c r="C656" s="247" t="s">
        <v>1262</v>
      </c>
      <c r="D656" s="60">
        <f t="shared" ref="D656:E656" si="168">+D653+D654-D655</f>
        <v>225845.54000000004</v>
      </c>
      <c r="E656" s="60">
        <f t="shared" si="168"/>
        <v>86.269999999552965</v>
      </c>
      <c r="F656" s="45">
        <f t="shared" si="167"/>
        <v>3.819867330546043E-2</v>
      </c>
    </row>
    <row r="657" spans="1:6" ht="24" x14ac:dyDescent="0.2">
      <c r="A657" s="63" t="s">
        <v>582</v>
      </c>
      <c r="B657" s="64" t="s">
        <v>1263</v>
      </c>
      <c r="C657" s="247" t="s">
        <v>1264</v>
      </c>
      <c r="D657" s="253">
        <v>27</v>
      </c>
      <c r="E657" s="253">
        <v>30</v>
      </c>
      <c r="F657" s="45">
        <f t="shared" si="167"/>
        <v>111.11111111111111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22</v>
      </c>
      <c r="E659" s="253">
        <v>28</v>
      </c>
      <c r="F659" s="45">
        <f t="shared" si="167"/>
        <v>127.27272727272727</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11856.53</v>
      </c>
      <c r="E662" s="192">
        <v>9704.42</v>
      </c>
      <c r="F662" s="71">
        <f t="shared" si="167"/>
        <v>81.84873651903213</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v>134697.60999999999</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822833.19</v>
      </c>
      <c r="E669" s="194">
        <v>571035.92000000004</v>
      </c>
      <c r="F669" s="45">
        <f t="shared" si="167"/>
        <v>69.398746543026547</v>
      </c>
    </row>
    <row r="670" spans="1:6" ht="12.75" customHeight="1" x14ac:dyDescent="0.2">
      <c r="A670" s="63">
        <v>63312</v>
      </c>
      <c r="B670" s="64" t="s">
        <v>1290</v>
      </c>
      <c r="C670" s="247" t="s">
        <v>1291</v>
      </c>
      <c r="D670" s="194">
        <v>8905</v>
      </c>
      <c r="E670" s="194"/>
      <c r="F670" s="45">
        <f t="shared" si="167"/>
        <v>0</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314217.89</v>
      </c>
      <c r="E673" s="194">
        <v>211881.25</v>
      </c>
      <c r="F673" s="45">
        <f t="shared" si="167"/>
        <v>67.431313347562735</v>
      </c>
    </row>
    <row r="674" spans="1:6" ht="12.75" customHeight="1" x14ac:dyDescent="0.2">
      <c r="A674" s="63">
        <v>63322</v>
      </c>
      <c r="B674" s="64" t="s">
        <v>1298</v>
      </c>
      <c r="C674" s="247" t="s">
        <v>1299</v>
      </c>
      <c r="D674" s="194">
        <v>100000</v>
      </c>
      <c r="E674" s="194">
        <v>100000</v>
      </c>
      <c r="F674" s="45">
        <f t="shared" si="167"/>
        <v>100</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12844.48</v>
      </c>
      <c r="E677" s="192">
        <v>6604.3</v>
      </c>
      <c r="F677" s="71">
        <f t="shared" si="167"/>
        <v>51.417418221679668</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1350.75</v>
      </c>
      <c r="E679" s="192"/>
      <c r="F679" s="71">
        <f t="shared" si="167"/>
        <v>0</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v>521013.87</v>
      </c>
      <c r="F681" s="71" t="str">
        <f t="shared" si="167"/>
        <v>-</v>
      </c>
    </row>
    <row r="682" spans="1:6" ht="12" x14ac:dyDescent="0.2">
      <c r="A682" s="70">
        <v>63426</v>
      </c>
      <c r="B682" s="182" t="s">
        <v>1314</v>
      </c>
      <c r="C682" s="278" t="s">
        <v>1315</v>
      </c>
      <c r="D682" s="192">
        <v>30000</v>
      </c>
      <c r="E682" s="192">
        <v>400000</v>
      </c>
      <c r="F682" s="71">
        <f t="shared" si="167"/>
        <v>1333.3333333333335</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203024.09</v>
      </c>
      <c r="E702" s="192">
        <v>155040.26</v>
      </c>
      <c r="F702" s="71">
        <f t="shared" si="167"/>
        <v>76.3654500310776</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7750.84</v>
      </c>
      <c r="E704" s="192">
        <v>3128.88</v>
      </c>
      <c r="F704" s="71">
        <f t="shared" si="167"/>
        <v>40.368269761729053</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v>13406.8</v>
      </c>
      <c r="F711" s="71" t="str">
        <f t="shared" si="167"/>
        <v>-</v>
      </c>
    </row>
    <row r="712" spans="1:6" ht="12.75" customHeight="1" x14ac:dyDescent="0.2">
      <c r="A712" s="70" t="s">
        <v>1359</v>
      </c>
      <c r="B712" s="65" t="s">
        <v>1360</v>
      </c>
      <c r="C712" s="277" t="s">
        <v>1359</v>
      </c>
      <c r="D712" s="192"/>
      <c r="E712" s="192">
        <v>411.26</v>
      </c>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49703.57</v>
      </c>
      <c r="E724" s="192">
        <v>60180.27</v>
      </c>
      <c r="F724" s="71">
        <f t="shared" si="167"/>
        <v>121.0783651959004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1242</v>
      </c>
      <c r="E726" s="192">
        <v>14426.9</v>
      </c>
      <c r="F726" s="71">
        <f t="shared" si="167"/>
        <v>1161.5861513687601</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28101.15</v>
      </c>
      <c r="E732" s="192">
        <v>31823.8</v>
      </c>
      <c r="F732" s="71">
        <f t="shared" si="167"/>
        <v>113.24732261846935</v>
      </c>
    </row>
    <row r="733" spans="1:6" ht="12.75" customHeight="1" x14ac:dyDescent="0.2">
      <c r="A733" s="70">
        <v>31215</v>
      </c>
      <c r="B733" s="65" t="s">
        <v>1396</v>
      </c>
      <c r="C733" s="278" t="s">
        <v>1397</v>
      </c>
      <c r="D733" s="192">
        <v>0</v>
      </c>
      <c r="E733" s="192">
        <v>6236.1</v>
      </c>
      <c r="F733" s="71" t="str">
        <f t="shared" si="167"/>
        <v>-</v>
      </c>
    </row>
    <row r="734" spans="1:6" ht="12.75" customHeight="1" x14ac:dyDescent="0.2">
      <c r="A734" s="70">
        <v>32121</v>
      </c>
      <c r="B734" s="65" t="s">
        <v>1398</v>
      </c>
      <c r="C734" s="278" t="s">
        <v>1399</v>
      </c>
      <c r="D734" s="192">
        <v>38329.4</v>
      </c>
      <c r="E734" s="192">
        <v>38953.31</v>
      </c>
      <c r="F734" s="71">
        <f t="shared" si="167"/>
        <v>101.62775832650655</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28377.02</v>
      </c>
      <c r="E738" s="194">
        <v>33441.160000000003</v>
      </c>
      <c r="F738" s="45">
        <f t="shared" si="167"/>
        <v>117.84591898656028</v>
      </c>
    </row>
    <row r="739" spans="1:6" ht="12.75" customHeight="1" x14ac:dyDescent="0.2">
      <c r="A739" s="70" t="s">
        <v>1408</v>
      </c>
      <c r="B739" s="65" t="s">
        <v>1409</v>
      </c>
      <c r="C739" s="278" t="s">
        <v>1408</v>
      </c>
      <c r="D739" s="192">
        <v>4987.3599999999997</v>
      </c>
      <c r="E739" s="192"/>
      <c r="F739" s="71">
        <f t="shared" si="167"/>
        <v>0</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23134.52</v>
      </c>
      <c r="E741" s="192">
        <v>55445.43</v>
      </c>
      <c r="F741" s="71">
        <f t="shared" ref="F741:F1006" si="169">IF(D741&lt;&gt;0,IF(E741/D741&gt;=100,"&gt;&gt;100",E741/D741*100),"-")</f>
        <v>239.66535722375048</v>
      </c>
    </row>
    <row r="742" spans="1:6" ht="12.75" customHeight="1" x14ac:dyDescent="0.2">
      <c r="A742" s="70" t="s">
        <v>1414</v>
      </c>
      <c r="B742" s="65" t="s">
        <v>1415</v>
      </c>
      <c r="C742" s="278" t="s">
        <v>1414</v>
      </c>
      <c r="D742" s="192">
        <v>2290.59</v>
      </c>
      <c r="E742" s="192">
        <v>2663.22</v>
      </c>
      <c r="F742" s="71">
        <f t="shared" si="169"/>
        <v>116.26786111875104</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30938.51</v>
      </c>
      <c r="E757" s="194">
        <v>66883.03</v>
      </c>
      <c r="F757" s="45">
        <f t="shared" si="169"/>
        <v>216.18051418765805</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7460.83</v>
      </c>
      <c r="E777" s="192">
        <v>15424.72</v>
      </c>
      <c r="F777" s="71">
        <f t="shared" si="169"/>
        <v>206.7426814442897</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151601.92000000001</v>
      </c>
      <c r="E843" s="194">
        <v>194159.8</v>
      </c>
      <c r="F843" s="45">
        <f t="shared" si="169"/>
        <v>128.07212468021513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12416.47</v>
      </c>
      <c r="E846" s="194">
        <v>9179.65</v>
      </c>
      <c r="F846" s="45">
        <f t="shared" si="169"/>
        <v>73.9312381055163</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112200.04</v>
      </c>
      <c r="E850" s="194">
        <v>117238.11</v>
      </c>
      <c r="F850" s="45">
        <f t="shared" si="169"/>
        <v>104.4902568662186</v>
      </c>
    </row>
    <row r="851" spans="1:6" ht="12.75" customHeight="1" x14ac:dyDescent="0.2">
      <c r="A851" s="63">
        <v>37221</v>
      </c>
      <c r="B851" s="64" t="s">
        <v>1631</v>
      </c>
      <c r="C851" s="247" t="s">
        <v>1632</v>
      </c>
      <c r="D851" s="194">
        <v>18460</v>
      </c>
      <c r="E851" s="194">
        <v>19735</v>
      </c>
      <c r="F851" s="45">
        <f t="shared" si="169"/>
        <v>106.9068255687974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24140.74</v>
      </c>
      <c r="E855" s="194">
        <v>4325.1499999999996</v>
      </c>
      <c r="F855" s="45">
        <f t="shared" si="169"/>
        <v>17.916393615108731</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27450</v>
      </c>
      <c r="E857" s="194">
        <v>13000</v>
      </c>
      <c r="F857" s="45">
        <f t="shared" si="169"/>
        <v>47.358834244080143</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400000</v>
      </c>
      <c r="E861" s="194">
        <v>200000</v>
      </c>
      <c r="F861" s="45">
        <f t="shared" si="169"/>
        <v>50</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v>211257.05</v>
      </c>
      <c r="F905" s="71" t="str">
        <f t="shared" si="169"/>
        <v>-</v>
      </c>
    </row>
    <row r="906" spans="1:6" ht="12.75" customHeight="1" x14ac:dyDescent="0.2">
      <c r="A906" s="70">
        <v>84222</v>
      </c>
      <c r="B906" s="65" t="s">
        <v>1740</v>
      </c>
      <c r="C906" s="278" t="s">
        <v>1741</v>
      </c>
      <c r="D906" s="192">
        <v>880982.49</v>
      </c>
      <c r="E906" s="192">
        <v>1644330.55</v>
      </c>
      <c r="F906" s="71">
        <f t="shared" si="169"/>
        <v>186.64735890494259</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221204.64</v>
      </c>
      <c r="E974" s="192">
        <v>221204.64</v>
      </c>
      <c r="F974" s="71">
        <f t="shared" si="169"/>
        <v>100</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3" t="s">
        <v>1948</v>
      </c>
      <c r="B1010" s="374"/>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1"/>
      <c r="E1021" s="372"/>
      <c r="F1021" s="51"/>
    </row>
    <row r="1022" spans="1:6" ht="15" customHeight="1" x14ac:dyDescent="0.2">
      <c r="A1022" s="140"/>
      <c r="B1022" s="163"/>
      <c r="C1022" s="173"/>
      <c r="D1022" s="371"/>
      <c r="E1022" s="372"/>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57" zoomScaleNormal="100" workbookViewId="0">
      <selection activeCell="E70" sqref="E7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25" t="s">
        <v>1980</v>
      </c>
      <c r="B2" s="326"/>
      <c r="C2" s="326"/>
      <c r="D2" s="326"/>
      <c r="E2" s="326"/>
      <c r="F2" s="326"/>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29" t="s">
        <v>2130</v>
      </c>
      <c r="B5" s="33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29268551.379999999</v>
      </c>
      <c r="E6" s="180">
        <f t="shared" si="0"/>
        <v>31543401.5</v>
      </c>
      <c r="F6" s="181">
        <f t="shared" ref="F6:F298" si="1">IF(D6&gt;0,IF(E6/D6&gt;=100,"&gt;&gt;100",E6/D6*100),"-")</f>
        <v>107.77233587841476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24906174.779999997</v>
      </c>
      <c r="E7" s="79">
        <f t="shared" si="2"/>
        <v>27380369.93</v>
      </c>
      <c r="F7" s="71">
        <f t="shared" si="1"/>
        <v>109.9340632267096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2179914.27</v>
      </c>
      <c r="E8" s="79">
        <f>E9+E10-E11</f>
        <v>2368137.13</v>
      </c>
      <c r="F8" s="71">
        <f t="shared" si="1"/>
        <v>108.63441570112755</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2167723.15</v>
      </c>
      <c r="E9" s="192">
        <v>2355946.0099999998</v>
      </c>
      <c r="F9" s="71">
        <f t="shared" si="1"/>
        <v>108.68297503765645</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12191.12</v>
      </c>
      <c r="E10" s="192">
        <v>12191.12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22726260.509999998</v>
      </c>
      <c r="E12" s="79">
        <f t="shared" si="3"/>
        <v>25012232.800000001</v>
      </c>
      <c r="F12" s="71">
        <f t="shared" si="1"/>
        <v>110.05872606711576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21900071.289999999</v>
      </c>
      <c r="E13" s="79">
        <f t="shared" si="4"/>
        <v>24162611.800000001</v>
      </c>
      <c r="F13" s="71">
        <f t="shared" si="1"/>
        <v>110.33120157482375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791158.59</v>
      </c>
      <c r="E14" s="192">
        <v>791158.59</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12064664.65</v>
      </c>
      <c r="E15" s="192">
        <v>12205001.119999999</v>
      </c>
      <c r="F15" s="71">
        <f t="shared" si="1"/>
        <v>101.16320241027171</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10396881.49</v>
      </c>
      <c r="E16" s="192">
        <v>11824399.65</v>
      </c>
      <c r="F16" s="71">
        <f t="shared" si="1"/>
        <v>113.73025326270213</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5984642.54</v>
      </c>
      <c r="E17" s="192">
        <v>7692184.46</v>
      </c>
      <c r="F17" s="71">
        <f t="shared" si="1"/>
        <v>128.53206200014745</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7337275.9800000004</v>
      </c>
      <c r="E18" s="192">
        <v>8350132.0199999996</v>
      </c>
      <c r="F18" s="71">
        <f t="shared" si="1"/>
        <v>113.80425164271929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603861.66000000015</v>
      </c>
      <c r="E19" s="79">
        <f t="shared" si="5"/>
        <v>643491.72999999986</v>
      </c>
      <c r="F19" s="71">
        <f t="shared" si="1"/>
        <v>106.56277300333983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449909.58</v>
      </c>
      <c r="E20" s="192">
        <v>449983.47</v>
      </c>
      <c r="F20" s="71">
        <f t="shared" si="1"/>
        <v>100.01642329998842</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49133.13</v>
      </c>
      <c r="E21" s="192">
        <v>45068.85</v>
      </c>
      <c r="F21" s="71">
        <f t="shared" si="1"/>
        <v>91.728025468762127</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39985.230000000003</v>
      </c>
      <c r="E22" s="192">
        <v>39985.230000000003</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2521.56</v>
      </c>
      <c r="E24" s="192">
        <v>2521.56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710.06</v>
      </c>
      <c r="E25" s="192">
        <v>710.06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906873.79</v>
      </c>
      <c r="E26" s="192">
        <v>1065041.96</v>
      </c>
      <c r="F26" s="71">
        <f t="shared" si="1"/>
        <v>117.44103443545325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845271.69</v>
      </c>
      <c r="E28" s="192">
        <v>959819.4</v>
      </c>
      <c r="F28" s="71">
        <f t="shared" si="1"/>
        <v>113.55158481647483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23221.5</v>
      </c>
      <c r="E29" s="79">
        <f t="shared" si="6"/>
        <v>14823.29</v>
      </c>
      <c r="F29" s="71">
        <f t="shared" si="1"/>
        <v>63.834334560644237</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60721.21</v>
      </c>
      <c r="E30" s="192">
        <v>60721.21</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37499.71</v>
      </c>
      <c r="E34" s="192">
        <v>45897.919999999998</v>
      </c>
      <c r="F34" s="71">
        <f t="shared" si="1"/>
        <v>122.39539985775889</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9492.119999999999</v>
      </c>
      <c r="E35" s="79">
        <f t="shared" si="7"/>
        <v>6359.16</v>
      </c>
      <c r="F35" s="71">
        <f t="shared" si="1"/>
        <v>66.994096155547979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37063.78</v>
      </c>
      <c r="E37" s="192">
        <v>37063.78</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27571.66</v>
      </c>
      <c r="E40" s="192">
        <v>30704.62</v>
      </c>
      <c r="F40" s="71">
        <f t="shared" si="1"/>
        <v>111.36297197919893</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90105.200000000012</v>
      </c>
      <c r="E41" s="79">
        <f t="shared" si="8"/>
        <v>66940.060000000012</v>
      </c>
      <c r="F41" s="71">
        <f t="shared" si="1"/>
        <v>74.291006512387753</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150668.76</v>
      </c>
      <c r="E42" s="192">
        <v>150668.76</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60563.56</v>
      </c>
      <c r="E44" s="192">
        <v>83728.7</v>
      </c>
      <c r="F44" s="71">
        <f t="shared" si="1"/>
        <v>138.24930370671737</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99508.74000000002</v>
      </c>
      <c r="E45" s="79">
        <f t="shared" si="9"/>
        <v>118006.76000000001</v>
      </c>
      <c r="F45" s="71">
        <f t="shared" si="1"/>
        <v>118.58934200151663</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22333.07</v>
      </c>
      <c r="E47" s="192">
        <v>31701.95</v>
      </c>
      <c r="F47" s="71">
        <f t="shared" si="1"/>
        <v>141.95070359784842</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271281.17</v>
      </c>
      <c r="E48" s="192">
        <v>299831.17</v>
      </c>
      <c r="F48" s="71">
        <f t="shared" si="1"/>
        <v>110.52413626791716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14549.77</v>
      </c>
      <c r="E49" s="192">
        <v>14549.77</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208655.27</v>
      </c>
      <c r="E50" s="192">
        <v>228076.13</v>
      </c>
      <c r="F50" s="71">
        <f t="shared" si="1"/>
        <v>109.30762975696709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92440.21</v>
      </c>
      <c r="E54" s="192">
        <v>99265.36</v>
      </c>
      <c r="F54" s="71">
        <f t="shared" si="1"/>
        <v>107.38331295439505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92440.21</v>
      </c>
      <c r="E55" s="192">
        <v>99265.36</v>
      </c>
      <c r="F55" s="71">
        <f t="shared" si="1"/>
        <v>107.38331295439505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4362376.6000000006</v>
      </c>
      <c r="E69" s="79">
        <f>E70+E82+E88+E119+E135+E147+E165+E171</f>
        <v>4163031.5700000003</v>
      </c>
      <c r="F69" s="71">
        <f t="shared" si="1"/>
        <v>95.430357158985302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225845.54</v>
      </c>
      <c r="E70" s="79">
        <f t="shared" si="12"/>
        <v>86.27</v>
      </c>
      <c r="F70" s="71">
        <f t="shared" si="1"/>
        <v>3.8198673305658369E-2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225785.54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225785.54</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60</v>
      </c>
      <c r="E80" s="192">
        <v>86.27</v>
      </c>
      <c r="F80" s="71">
        <f t="shared" si="1"/>
        <v>143.78333333333333</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4800</v>
      </c>
      <c r="E82" s="79">
        <f>SUM(E83:E85)-E86+E87</f>
        <v>4578.21</v>
      </c>
      <c r="F82" s="71">
        <f t="shared" si="1"/>
        <v>95.379374999999996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4800</v>
      </c>
      <c r="E87" s="192">
        <v>4578.21</v>
      </c>
      <c r="F87" s="71">
        <f t="shared" si="1"/>
        <v>95.379374999999996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3423152.12</v>
      </c>
      <c r="E135" s="79">
        <f t="shared" si="21"/>
        <v>3423152.12</v>
      </c>
      <c r="F135" s="71">
        <f t="shared" si="1"/>
        <v>100</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3423152.12</v>
      </c>
      <c r="E136" s="79">
        <f t="shared" si="22"/>
        <v>3423152.12</v>
      </c>
      <c r="F136" s="71">
        <f t="shared" si="1"/>
        <v>100</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3423152.12</v>
      </c>
      <c r="E140" s="192">
        <v>3423152.12</v>
      </c>
      <c r="F140" s="71">
        <f t="shared" si="1"/>
        <v>100</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591501.03999999992</v>
      </c>
      <c r="E147" s="79">
        <f t="shared" si="24"/>
        <v>626464.24000000022</v>
      </c>
      <c r="F147" s="71">
        <f t="shared" si="1"/>
        <v>105.91092789963655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14759.32</v>
      </c>
      <c r="E148" s="192">
        <v>54377.41</v>
      </c>
      <c r="F148" s="71">
        <f t="shared" si="1"/>
        <v>368.42761048611999</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94516.59</v>
      </c>
      <c r="E159" s="192">
        <v>63494.94</v>
      </c>
      <c r="F159" s="71">
        <f t="shared" si="1"/>
        <v>67.178619118611877</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537532.1</v>
      </c>
      <c r="E160" s="192">
        <v>549147.89</v>
      </c>
      <c r="F160" s="71">
        <f t="shared" si="1"/>
        <v>102.1609481554683</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1830</v>
      </c>
      <c r="E161" s="192">
        <v>2836.81</v>
      </c>
      <c r="F161" s="71">
        <f t="shared" si="1"/>
        <v>155.01693989071038</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2061.06</v>
      </c>
      <c r="E163" s="192">
        <v>1470.39</v>
      </c>
      <c r="F163" s="71">
        <f t="shared" si="1"/>
        <v>71.3414456638817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59198.03</v>
      </c>
      <c r="E164" s="192">
        <v>44863.199999999997</v>
      </c>
      <c r="F164" s="71">
        <f t="shared" si="1"/>
        <v>75.784954330405924</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33775.86</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18446.86</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15329</v>
      </c>
      <c r="E167" s="192">
        <v>0</v>
      </c>
      <c r="F167" s="71">
        <f t="shared" si="1"/>
        <v>0</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83302.039999999994</v>
      </c>
      <c r="E171" s="79">
        <f t="shared" si="27"/>
        <v>108750.73</v>
      </c>
      <c r="F171" s="71">
        <f t="shared" si="1"/>
        <v>130.54990009848498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83302.039999999994</v>
      </c>
      <c r="E172" s="192">
        <v>108750.73</v>
      </c>
      <c r="F172" s="71">
        <f t="shared" si="1"/>
        <v>130.54990009848498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31" t="s">
        <v>2431</v>
      </c>
      <c r="B175" s="328"/>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29268551.379999995</v>
      </c>
      <c r="E176" s="79">
        <f>E177+E251</f>
        <v>31543401.500000004</v>
      </c>
      <c r="F176" s="71">
        <f t="shared" si="1"/>
        <v>107.77233587841479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2804449.4899999993</v>
      </c>
      <c r="E177" s="79">
        <f>E178+E197+E203+E219+E247+E248</f>
        <v>4398528.4800000004</v>
      </c>
      <c r="F177" s="71">
        <f t="shared" si="1"/>
        <v>156.84106615876337</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353053.61</v>
      </c>
      <c r="E178" s="79">
        <f>SUM(E179:E181)+E185+E186+SUM(E194:E196)</f>
        <v>518545</v>
      </c>
      <c r="F178" s="71">
        <f t="shared" si="1"/>
        <v>146.87429481318716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61352.52</v>
      </c>
      <c r="E179" s="192">
        <v>63625.55</v>
      </c>
      <c r="F179" s="71">
        <f t="shared" si="1"/>
        <v>103.70486819449307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142860.09</v>
      </c>
      <c r="E180" s="192">
        <v>216667.49</v>
      </c>
      <c r="F180" s="71">
        <f t="shared" si="1"/>
        <v>151.66411416932468</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47.010000000000005</v>
      </c>
      <c r="E181" s="79">
        <f t="shared" si="28"/>
        <v>18.309999999999999</v>
      </c>
      <c r="F181" s="71">
        <f t="shared" si="1"/>
        <v>38.949159753243983</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31.94</v>
      </c>
      <c r="E183" s="192">
        <v>0</v>
      </c>
      <c r="F183" s="71">
        <f t="shared" si="1"/>
        <v>0</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15.07</v>
      </c>
      <c r="E184" s="192">
        <v>18.309999999999999</v>
      </c>
      <c r="F184" s="71">
        <f t="shared" si="1"/>
        <v>121.49966821499667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27450.71</v>
      </c>
      <c r="E185" s="192">
        <v>27192.7</v>
      </c>
      <c r="F185" s="71">
        <f t="shared" si="1"/>
        <v>99.060097170528564</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72262.039999999994</v>
      </c>
      <c r="E194" s="192">
        <v>164186.16</v>
      </c>
      <c r="F194" s="71">
        <f t="shared" si="1"/>
        <v>227.20941728188134</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19021.89</v>
      </c>
      <c r="E195" s="192">
        <v>35094.31</v>
      </c>
      <c r="F195" s="71">
        <f t="shared" si="1"/>
        <v>184.49433783919474</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30059.35</v>
      </c>
      <c r="E196" s="192">
        <v>11760.48</v>
      </c>
      <c r="F196" s="71">
        <f t="shared" si="1"/>
        <v>39.124199292399872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132648.59</v>
      </c>
      <c r="E197" s="79">
        <f>SUM(E198:E202)</f>
        <v>102098.95999999999</v>
      </c>
      <c r="F197" s="71">
        <f t="shared" si="1"/>
        <v>76.969502653590212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31200</v>
      </c>
      <c r="E198" s="192">
        <v>37440</v>
      </c>
      <c r="F198" s="71">
        <f t="shared" si="1"/>
        <v>120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101448.59</v>
      </c>
      <c r="E199" s="192">
        <v>64658.96</v>
      </c>
      <c r="F199" s="71">
        <f t="shared" ref="F199:F202" si="30">IF(D199&gt;0,IF(E199/D199&gt;=100,"&gt;&gt;100",E199/D199*100),"-")</f>
        <v>63.73569115154779</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2318747.2899999996</v>
      </c>
      <c r="E219" s="79">
        <f t="shared" si="34"/>
        <v>3765046.6500000004</v>
      </c>
      <c r="F219" s="71">
        <f t="shared" si="1"/>
        <v>162.37416928689979</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2318747.2899999996</v>
      </c>
      <c r="E220" s="79">
        <f t="shared" si="35"/>
        <v>3765046.6500000004</v>
      </c>
      <c r="F220" s="71">
        <f t="shared" si="1"/>
        <v>162.37416928689979</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1855609.94</v>
      </c>
      <c r="E221" s="192">
        <v>2532293.62</v>
      </c>
      <c r="F221" s="71">
        <f t="shared" si="1"/>
        <v>136.46691394636528</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463137.32</v>
      </c>
      <c r="E225" s="192">
        <v>1232753.03</v>
      </c>
      <c r="F225" s="71">
        <f t="shared" si="1"/>
        <v>266.17441021595931</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0.03</v>
      </c>
      <c r="E230" s="192">
        <v>0</v>
      </c>
      <c r="F230" s="71">
        <f t="shared" si="1"/>
        <v>0</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12837.87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26464101.889999997</v>
      </c>
      <c r="E251" s="79">
        <f>+E252+E255-E264+E274+E291</f>
        <v>27144873.020000003</v>
      </c>
      <c r="F251" s="71">
        <f t="shared" si="1"/>
        <v>102.57243239475756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26031316.279999997</v>
      </c>
      <c r="E252" s="79">
        <f>E253-E254</f>
        <v>27050032.390000001</v>
      </c>
      <c r="F252" s="71">
        <f t="shared" si="1"/>
        <v>103.91342527224677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28329326.899999999</v>
      </c>
      <c r="E253" s="192">
        <v>30803522.050000001</v>
      </c>
      <c r="F253" s="71">
        <f t="shared" si="1"/>
        <v>108.73368844495914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2298010.62</v>
      </c>
      <c r="E254" s="192">
        <v>3753489.66</v>
      </c>
      <c r="F254" s="71">
        <f t="shared" si="1"/>
        <v>163.33648014211525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-182811.60999999987</v>
      </c>
      <c r="E255" s="79">
        <f>E256-E260</f>
        <v>-514800.25999999978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2651263.06</v>
      </c>
      <c r="E256" s="79">
        <f>SUM(E257:E259)</f>
        <v>4259467.3</v>
      </c>
      <c r="F256" s="71">
        <f t="shared" si="1"/>
        <v>160.658041228093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409246.14</v>
      </c>
      <c r="E257" s="192">
        <v>499666.68</v>
      </c>
      <c r="F257" s="71">
        <f t="shared" si="1"/>
        <v>122.09441486729722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2242016.92</v>
      </c>
      <c r="E259" s="192">
        <v>3759800.62</v>
      </c>
      <c r="F259" s="71">
        <f t="shared" si="1"/>
        <v>167.69724556762046</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2834074.67</v>
      </c>
      <c r="E260" s="79">
        <f>SUM(E261:E263)</f>
        <v>4774267.5599999996</v>
      </c>
      <c r="F260" s="71">
        <f t="shared" si="1"/>
        <v>168.45948381451782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2834074.67</v>
      </c>
      <c r="E262" s="192">
        <v>4774267.5599999996</v>
      </c>
      <c r="F262" s="71">
        <f t="shared" si="1"/>
        <v>168.45948381451782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584887.16999999993</v>
      </c>
      <c r="E274" s="79">
        <f>SUM(E275:E277)+SUM(E286:E290)</f>
        <v>609640.89</v>
      </c>
      <c r="F274" s="71">
        <f t="shared" si="1"/>
        <v>104.23222140434369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12121</v>
      </c>
      <c r="E275" s="192">
        <v>42759.55</v>
      </c>
      <c r="F275" s="71">
        <f t="shared" ref="F275:F290" si="39">IF(D275&gt;0,IF(E275/D275&gt;=100,"&gt;&gt;100",E275/D275*100),"-")</f>
        <v>352.77246101806787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72221.48</v>
      </c>
      <c r="E286" s="192">
        <v>49165.11</v>
      </c>
      <c r="F286" s="71">
        <f t="shared" si="39"/>
        <v>68.075467298648547</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497562.48</v>
      </c>
      <c r="E287" s="192">
        <v>516268.02</v>
      </c>
      <c r="F287" s="71">
        <f t="shared" si="39"/>
        <v>103.75943539794238</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1830</v>
      </c>
      <c r="E288" s="192">
        <v>688</v>
      </c>
      <c r="F288" s="71">
        <f t="shared" si="39"/>
        <v>37.595628415300546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1152.21</v>
      </c>
      <c r="E290" s="192">
        <v>760.21</v>
      </c>
      <c r="F290" s="71">
        <f t="shared" si="39"/>
        <v>65.978424072000763</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30710.050000000003</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18446.86</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12263.19</v>
      </c>
      <c r="E293" s="192">
        <v>0</v>
      </c>
      <c r="F293" s="71">
        <f t="shared" ref="F293:F295" si="40">IF(D293&gt;0,IF(E293/D293&gt;=100,"&gt;&gt;100",E293/D293*100),"-")</f>
        <v>0</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7793203.2699999996</v>
      </c>
      <c r="E297" s="79">
        <f t="shared" si="42"/>
        <v>10140359.529999999</v>
      </c>
      <c r="F297" s="71">
        <f t="shared" si="1"/>
        <v>130.1179910067969</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7793203.2699999996</v>
      </c>
      <c r="E298" s="193">
        <v>10140359.529999999</v>
      </c>
      <c r="F298" s="75">
        <f t="shared" si="1"/>
        <v>130.1179910067969</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27" t="s">
        <v>1254</v>
      </c>
      <c r="B299" s="328"/>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302508.89</v>
      </c>
      <c r="E302" s="192">
        <v>245110.99</v>
      </c>
      <c r="F302" s="71">
        <f t="shared" si="43"/>
        <v>81.026045218043009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348190.18</v>
      </c>
      <c r="E303" s="192">
        <v>426216.45</v>
      </c>
      <c r="F303" s="71">
        <f t="shared" si="43"/>
        <v>122.40909551211352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33775.86</v>
      </c>
      <c r="E306" s="192"/>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v>2365.21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2213</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4800</v>
      </c>
      <c r="E313" s="192"/>
      <c r="F313" s="71">
        <f t="shared" si="43"/>
        <v>0</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61121.91</v>
      </c>
      <c r="E336" s="192">
        <v>110702.93</v>
      </c>
      <c r="F336" s="71">
        <f t="shared" si="43"/>
        <v>181.11824385069116</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291931.7</v>
      </c>
      <c r="E337" s="192">
        <v>407842.07</v>
      </c>
      <c r="F337" s="71">
        <f t="shared" si="43"/>
        <v>139.70461926539664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33829.78</v>
      </c>
      <c r="E338" s="192">
        <v>51930.59</v>
      </c>
      <c r="F338" s="71">
        <f t="shared" si="43"/>
        <v>153.50555043514916</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98818.81</v>
      </c>
      <c r="E339" s="192">
        <v>50168.37</v>
      </c>
      <c r="F339" s="71">
        <f t="shared" si="43"/>
        <v>50.768036975956299</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2318747.29</v>
      </c>
      <c r="E343" s="192">
        <v>3765046.65</v>
      </c>
      <c r="F343" s="71">
        <f t="shared" si="43"/>
        <v>162.37416928689973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v>11258.93</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v>1578.94</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3803.42</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1098.96</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1955133.33</v>
      </c>
      <c r="E387" s="192">
        <v>1634689.23</v>
      </c>
      <c r="F387" s="71">
        <f t="shared" si="44"/>
        <v>83.610115224213374</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5822408.6500000004</v>
      </c>
      <c r="E391" s="288">
        <v>7555328.79</v>
      </c>
      <c r="F391" s="263">
        <f t="shared" si="44"/>
        <v>129.76294252379554</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15661.29</v>
      </c>
      <c r="E392" s="288">
        <v>950341.51</v>
      </c>
      <c r="F392" s="263">
        <f t="shared" si="44"/>
        <v>6068.0921558824339</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election activeCell="E139" sqref="E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1282700.49</v>
      </c>
      <c r="E5" s="58">
        <f t="shared" si="0"/>
        <v>1409965.81</v>
      </c>
      <c r="F5" s="59">
        <f t="shared" ref="F5:F141" si="1">IF(D5&gt;0,IF(E5/D5&gt;=100,"&gt;&gt;100",E5/D5*100),"-")</f>
        <v>109.92167080251136</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1282700.49</v>
      </c>
      <c r="E6" s="60">
        <f t="shared" si="2"/>
        <v>1409965.81</v>
      </c>
      <c r="F6" s="45">
        <f t="shared" si="1"/>
        <v>109.92167080251136</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1214895.53</v>
      </c>
      <c r="E7" s="194">
        <v>1301645.28</v>
      </c>
      <c r="F7" s="45">
        <f t="shared" si="1"/>
        <v>107.14051108575566</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67804.960000000006</v>
      </c>
      <c r="E8" s="194">
        <v>108320.53</v>
      </c>
      <c r="F8" s="45">
        <f t="shared" si="1"/>
        <v>159.75310655739639</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1194.44</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1194.44</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117599.52</v>
      </c>
      <c r="E28" s="60">
        <f t="shared" si="6"/>
        <v>185088.25</v>
      </c>
      <c r="F28" s="45">
        <f t="shared" si="1"/>
        <v>157.38861008956499</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3000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112081.71</v>
      </c>
      <c r="E30" s="194">
        <v>163850.75</v>
      </c>
      <c r="F30" s="45">
        <f t="shared" si="1"/>
        <v>146.18866004096475</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5517.81</v>
      </c>
      <c r="E34" s="194">
        <v>18237.5</v>
      </c>
      <c r="F34" s="45">
        <f t="shared" si="1"/>
        <v>330.52062321826952</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1268285.43</v>
      </c>
      <c r="E35" s="60">
        <f t="shared" si="7"/>
        <v>1828542.4500000002</v>
      </c>
      <c r="F35" s="45">
        <f t="shared" si="1"/>
        <v>144.1743638102032</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14446.88</v>
      </c>
      <c r="E43" s="60">
        <f t="shared" si="10"/>
        <v>300</v>
      </c>
      <c r="F43" s="45">
        <f t="shared" si="1"/>
        <v>2.0765729347789974</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14446.88</v>
      </c>
      <c r="E48" s="194">
        <v>300</v>
      </c>
      <c r="F48" s="45">
        <f t="shared" si="1"/>
        <v>2.0765729347789974</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987046.67</v>
      </c>
      <c r="E54" s="60">
        <f t="shared" si="12"/>
        <v>1517102.78</v>
      </c>
      <c r="F54" s="45">
        <f t="shared" si="1"/>
        <v>153.70122063225239</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987046.67</v>
      </c>
      <c r="E55" s="194">
        <v>1517102.78</v>
      </c>
      <c r="F55" s="45">
        <f t="shared" si="1"/>
        <v>153.70122063225239</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40000</v>
      </c>
      <c r="E60" s="194">
        <v>78125</v>
      </c>
      <c r="F60" s="45">
        <f t="shared" si="1"/>
        <v>195.3125</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191650</v>
      </c>
      <c r="E61" s="60">
        <f t="shared" si="13"/>
        <v>212862.3</v>
      </c>
      <c r="F61" s="45">
        <f t="shared" si="1"/>
        <v>111.06824941299243</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191650</v>
      </c>
      <c r="E64" s="194">
        <v>212862.3</v>
      </c>
      <c r="F64" s="45">
        <f t="shared" si="1"/>
        <v>111.06824941299243</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19172.88</v>
      </c>
      <c r="E66" s="60">
        <f t="shared" si="14"/>
        <v>0</v>
      </c>
      <c r="F66" s="45">
        <f t="shared" si="1"/>
        <v>0</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19172.88</v>
      </c>
      <c r="E69" s="194"/>
      <c r="F69" s="45">
        <f t="shared" si="1"/>
        <v>0</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15969</v>
      </c>
      <c r="E74" s="194">
        <v>20152.37</v>
      </c>
      <c r="F74" s="45">
        <f t="shared" si="1"/>
        <v>126.19681883649569</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597988.56000000006</v>
      </c>
      <c r="E75" s="60">
        <f t="shared" si="15"/>
        <v>1031952.23</v>
      </c>
      <c r="F75" s="45">
        <f t="shared" si="1"/>
        <v>172.57056389172394</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48959.66</v>
      </c>
      <c r="E76" s="194">
        <v>86077.63</v>
      </c>
      <c r="F76" s="45">
        <f t="shared" si="1"/>
        <v>175.81337370398404</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488947.02</v>
      </c>
      <c r="E77" s="194">
        <v>859264.85</v>
      </c>
      <c r="F77" s="45">
        <f t="shared" si="1"/>
        <v>175.73782329218409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60081.88</v>
      </c>
      <c r="E81" s="194">
        <v>86609.75</v>
      </c>
      <c r="F81" s="45">
        <f t="shared" si="1"/>
        <v>144.15286272666569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1733047.29</v>
      </c>
      <c r="E82" s="60">
        <f t="shared" si="16"/>
        <v>2716656.0199999996</v>
      </c>
      <c r="F82" s="45">
        <f t="shared" si="1"/>
        <v>156.75602366280492</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26441.53</v>
      </c>
      <c r="E83" s="194">
        <v>682326.76</v>
      </c>
      <c r="F83" s="45">
        <f t="shared" si="1"/>
        <v>2580.5116421024049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1327803.78</v>
      </c>
      <c r="E84" s="194">
        <v>1745037.5</v>
      </c>
      <c r="F84" s="45">
        <f t="shared" si="1"/>
        <v>131.42284472183081</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168148.83</v>
      </c>
      <c r="E86" s="194">
        <v>224753.26</v>
      </c>
      <c r="F86" s="45">
        <f t="shared" si="1"/>
        <v>133.6632910261701</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210653.15</v>
      </c>
      <c r="E88" s="194">
        <v>64538.5</v>
      </c>
      <c r="F88" s="45">
        <f t="shared" si="1"/>
        <v>30.637329657781049</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25852.560000000001</v>
      </c>
      <c r="E89" s="60">
        <f t="shared" si="17"/>
        <v>26324.39</v>
      </c>
      <c r="F89" s="45">
        <f t="shared" si="1"/>
        <v>101.82508037888705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16108.62</v>
      </c>
      <c r="E94" s="60">
        <f t="shared" si="19"/>
        <v>14688.65</v>
      </c>
      <c r="F94" s="45">
        <f t="shared" si="1"/>
        <v>91.18503012672717</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16108.62</v>
      </c>
      <c r="E95" s="194">
        <v>14688.65</v>
      </c>
      <c r="F95" s="45">
        <f t="shared" si="1"/>
        <v>91.18503012672717</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210</v>
      </c>
      <c r="E99" s="60">
        <f t="shared" si="20"/>
        <v>420</v>
      </c>
      <c r="F99" s="45">
        <f t="shared" si="1"/>
        <v>200</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210</v>
      </c>
      <c r="E102" s="194">
        <v>420</v>
      </c>
      <c r="F102" s="45">
        <f t="shared" si="1"/>
        <v>200</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9463.94</v>
      </c>
      <c r="E104" s="194">
        <v>10958.24</v>
      </c>
      <c r="F104" s="45">
        <f t="shared" si="1"/>
        <v>115.78940694890288</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70</v>
      </c>
      <c r="E106" s="194">
        <v>257.5</v>
      </c>
      <c r="F106" s="45">
        <f t="shared" si="1"/>
        <v>367.85714285714283</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786398.64999999991</v>
      </c>
      <c r="E107" s="60">
        <f t="shared" si="21"/>
        <v>695938.69</v>
      </c>
      <c r="F107" s="45">
        <f t="shared" si="1"/>
        <v>88.496933457350167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598736.94999999995</v>
      </c>
      <c r="E108" s="194">
        <v>456700.93</v>
      </c>
      <c r="F108" s="45">
        <f t="shared" si="1"/>
        <v>76.277391933135249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145661.70000000001</v>
      </c>
      <c r="E109" s="194">
        <v>198237.76</v>
      </c>
      <c r="F109" s="45">
        <f t="shared" si="1"/>
        <v>136.09463572098909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42000</v>
      </c>
      <c r="E111" s="194">
        <v>41000</v>
      </c>
      <c r="F111" s="45">
        <f t="shared" si="1"/>
        <v>97.61904761904762</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1201212.08</v>
      </c>
      <c r="E114" s="60">
        <f t="shared" si="22"/>
        <v>555284.32999999996</v>
      </c>
      <c r="F114" s="45">
        <f t="shared" si="1"/>
        <v>46.227001813035372</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1193546.1600000001</v>
      </c>
      <c r="E115" s="60">
        <f t="shared" si="23"/>
        <v>534427.5</v>
      </c>
      <c r="F115" s="45">
        <f t="shared" si="1"/>
        <v>44.776441658527887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1060604.1200000001</v>
      </c>
      <c r="E116" s="194">
        <v>412767.87</v>
      </c>
      <c r="F116" s="45">
        <f t="shared" si="1"/>
        <v>38.918184666301308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132942.04</v>
      </c>
      <c r="E117" s="194">
        <v>121659.63</v>
      </c>
      <c r="F117" s="45">
        <f t="shared" si="1"/>
        <v>91.513286542014853</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2000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2000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7665.92</v>
      </c>
      <c r="E128" s="194">
        <v>18856.830000000002</v>
      </c>
      <c r="F128" s="45">
        <f t="shared" si="1"/>
        <v>245.98260874102525</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258996.72999999998</v>
      </c>
      <c r="E129" s="60">
        <f t="shared" si="26"/>
        <v>258636.01</v>
      </c>
      <c r="F129" s="45">
        <f t="shared" si="1"/>
        <v>99.860724110300552</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6742.49</v>
      </c>
      <c r="E137" s="194">
        <v>47118.97</v>
      </c>
      <c r="F137" s="45">
        <f t="shared" si="1"/>
        <v>698.83633494450862</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252254.24</v>
      </c>
      <c r="E140" s="194">
        <v>211517.04</v>
      </c>
      <c r="F140" s="45">
        <f t="shared" si="1"/>
        <v>83.850737256190428</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7272081.3100000005</v>
      </c>
      <c r="E141" s="81">
        <f t="shared" si="28"/>
        <v>8709582.6199999992</v>
      </c>
      <c r="F141" s="61">
        <f t="shared" si="1"/>
        <v>119.76739875038606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6" workbookViewId="0">
      <selection activeCell="E20" sqref="E2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4085.74</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4085.74</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4085.74</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204.74</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v>3881</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3"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2804449.49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10885010.899999999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2828.92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5611002.8600000003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742743.56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2054800.55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287.08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332077.43</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310438.82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429882.19</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1740773.23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3119698.26</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1793282.91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1793282.91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358197.95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9290931.9100000001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1369.76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5437352.3499999996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740470.53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1980813.2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315.77999999999997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332335.44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218514.7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413809.77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1751092.93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3151887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346983.55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346983.55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353339.25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4398528.4799999986</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161638.07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111000.57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53982.54</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22694.880000000001</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31287.66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55018.03</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55018.03</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2000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2000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50637.5</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19437.5</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31200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4236890.41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995.45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407842.07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50168.37</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3765046.65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12837.87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10</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33396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Provjera</v>
      </c>
      <c r="C231" s="91" t="s">
        <v>3543</v>
      </c>
      <c r="D231" s="95"/>
      <c r="E231" s="51">
        <f t="shared" si="17"/>
        <v>0</v>
      </c>
      <c r="F231" s="51">
        <f t="shared" si="18"/>
        <v>1</v>
      </c>
      <c r="G231" s="51"/>
      <c r="H231" s="51"/>
      <c r="I231" s="51"/>
      <c r="J231" s="51"/>
      <c r="K231" s="51"/>
      <c r="L231" s="51">
        <f>IF(AND('PR-RAS'!D90&gt;0,'PR-RAS'!D710=0),1,0)</f>
        <v>1</v>
      </c>
      <c r="M231" s="51">
        <f>IF(AND('PR-RAS'!E90&gt;0,'PR-RAS'!E710=0),1,0)</f>
        <v>1</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Prelog 02</cp:lastModifiedBy>
  <cp:lastPrinted>2026-02-12T12:19:03Z</cp:lastPrinted>
  <dcterms:created xsi:type="dcterms:W3CDTF">2022-04-01T05:14:30Z</dcterms:created>
  <dcterms:modified xsi:type="dcterms:W3CDTF">2026-02-12T12:19:06Z</dcterms:modified>
</cp:coreProperties>
</file>