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eSAVJETOVANJE\VIJEĆE RUJAN 2023\"/>
    </mc:Choice>
  </mc:AlternateContent>
  <bookViews>
    <workbookView xWindow="0" yWindow="0" windowWidth="28800" windowHeight="12435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E58" i="1" l="1"/>
  <c r="E57" i="1"/>
  <c r="E55" i="1"/>
  <c r="E53" i="1"/>
  <c r="E52" i="1"/>
  <c r="E50" i="1"/>
  <c r="E49" i="1"/>
  <c r="E48" i="1"/>
  <c r="E47" i="1"/>
  <c r="E46" i="1"/>
  <c r="E44" i="1"/>
  <c r="E43" i="1"/>
  <c r="E41" i="1"/>
  <c r="E40" i="1"/>
  <c r="D58" i="1"/>
  <c r="D57" i="1"/>
  <c r="D55" i="1"/>
  <c r="D53" i="1"/>
  <c r="D52" i="1"/>
  <c r="D50" i="1"/>
  <c r="D49" i="1"/>
  <c r="D48" i="1"/>
  <c r="D47" i="1"/>
  <c r="D46" i="1"/>
  <c r="D44" i="1"/>
  <c r="D43" i="1"/>
  <c r="D41" i="1"/>
  <c r="D40" i="1"/>
  <c r="C24" i="1" l="1"/>
  <c r="C25" i="1" s="1"/>
  <c r="E34" i="1"/>
  <c r="E35" i="1" s="1"/>
  <c r="E29" i="1"/>
  <c r="E30" i="1" s="1"/>
  <c r="E24" i="1"/>
  <c r="E25" i="1" s="1"/>
  <c r="C34" i="1"/>
  <c r="C35" i="1" s="1"/>
  <c r="C29" i="1"/>
  <c r="C30" i="1" s="1"/>
  <c r="F35" i="1" l="1"/>
  <c r="F30" i="1"/>
  <c r="F25" i="1"/>
  <c r="E17" i="1"/>
  <c r="E18" i="1" s="1"/>
  <c r="E12" i="1"/>
  <c r="E13" i="1" s="1"/>
  <c r="E7" i="1"/>
  <c r="E8" i="1" s="1"/>
  <c r="C17" i="1" l="1"/>
  <c r="C18" i="1" s="1"/>
  <c r="F18" i="1" s="1"/>
  <c r="C12" i="1"/>
  <c r="C13" i="1" s="1"/>
  <c r="F13" i="1" s="1"/>
  <c r="C7" i="1"/>
  <c r="C8" i="1" s="1"/>
  <c r="F8" i="1" s="1"/>
</calcChain>
</file>

<file path=xl/sharedStrings.xml><?xml version="1.0" encoding="utf-8"?>
<sst xmlns="http://schemas.openxmlformats.org/spreadsheetml/2006/main" count="99" uniqueCount="49">
  <si>
    <t>1 odvoz</t>
  </si>
  <si>
    <t>Tarifa</t>
  </si>
  <si>
    <t>UKUPNO</t>
  </si>
  <si>
    <t>PDV 13%</t>
  </si>
  <si>
    <t xml:space="preserve"> </t>
  </si>
  <si>
    <t xml:space="preserve">3A / (120l) </t>
  </si>
  <si>
    <t>%</t>
  </si>
  <si>
    <t xml:space="preserve">2. Jednočlana ili Dvočlana 80l </t>
  </si>
  <si>
    <t>1. Jednočlana i povremeni korisnici 60l</t>
  </si>
  <si>
    <t>PRE-KOM</t>
  </si>
  <si>
    <t>CMJU</t>
  </si>
  <si>
    <t>3. Tri i višečlana  120l</t>
  </si>
  <si>
    <t xml:space="preserve"> PRE-KOM Novo </t>
  </si>
  <si>
    <t>120 litara</t>
  </si>
  <si>
    <t>240 litara</t>
  </si>
  <si>
    <t>360 litara</t>
  </si>
  <si>
    <t>4C / (360l)</t>
  </si>
  <si>
    <t xml:space="preserve">Cjenik javne usluge za kategoriju "ne kućanstvo" </t>
  </si>
  <si>
    <t xml:space="preserve">Cjenik javne usluge za kategoriju "kućanstvo" </t>
  </si>
  <si>
    <t>PRE-KOM NOVO</t>
  </si>
  <si>
    <t>Nove cijene PRE-KOM-a sa primjenom od 01.01.2024.</t>
  </si>
  <si>
    <t xml:space="preserve">A1-za svakih 100 litara (od 60l do 360l)  </t>
  </si>
  <si>
    <t>B1-za svakih 100 litara (od 1100l do 7000l)  3,98</t>
  </si>
  <si>
    <t>Za ostavljanje više otpada od ugovorenog spremnika</t>
  </si>
  <si>
    <t xml:space="preserve">Za odlaganje otpada u krive spremnike  </t>
  </si>
  <si>
    <t>D1-za svakih 100 litara (od 1100l do 7000l)  3,98</t>
  </si>
  <si>
    <t xml:space="preserve">C1-za odlaganje otpada u krive spremnike (do 120l)    </t>
  </si>
  <si>
    <t>Ugovorna kazna</t>
  </si>
  <si>
    <t>Stara cijena bez PDV-a</t>
  </si>
  <si>
    <t>Nova cijena bez PDV-a</t>
  </si>
  <si>
    <t>Nova cijena sa PDV-om</t>
  </si>
  <si>
    <t xml:space="preserve">Za uništenje spremnika davatelja usluge  </t>
  </si>
  <si>
    <t xml:space="preserve">G1-za uništenje spremnika davatelja usluga od 60 l </t>
  </si>
  <si>
    <t>H1-za uništenje spremnika davatelja usluga od 80 l</t>
  </si>
  <si>
    <t>I1-a uništenje spremnika davatelja usluga od 120 l</t>
  </si>
  <si>
    <t>J1-za uništenje spremnika davatelja usluga od 240 l</t>
  </si>
  <si>
    <t xml:space="preserve">K1-za uništenje spremnika davatelja usluga od 360 l </t>
  </si>
  <si>
    <t>P1-za ne stavljanje posude na javnu površinu na vrijeme</t>
  </si>
  <si>
    <t>R1-za ne stavljanje posude na javnu površinu na vrijeme sa dodatnim pražnjenjem</t>
  </si>
  <si>
    <t xml:space="preserve">Za ne stavljanje posude na javnu površinu na vrijeme </t>
  </si>
  <si>
    <t xml:space="preserve">Za ne kompostira a izjavio da će kod kuće kompostirati </t>
  </si>
  <si>
    <t>S1-za ne kompostiranje a izjavio da će kod kuće kompostirati</t>
  </si>
  <si>
    <t xml:space="preserve">Za ne predaju miješanog komunalnog otpada barem jednom u dva mjeseca, a nije    povremeni korisnik </t>
  </si>
  <si>
    <r>
      <t xml:space="preserve">2A / (80l) - </t>
    </r>
    <r>
      <rPr>
        <b/>
        <sz val="12"/>
        <color rgb="FF00B050"/>
        <rFont val="Times New Roman"/>
        <family val="1"/>
        <charset val="238"/>
      </rPr>
      <t>popust 3,25 eura/</t>
    </r>
  </si>
  <si>
    <r>
      <t xml:space="preserve">1A / (60l ) - </t>
    </r>
    <r>
      <rPr>
        <b/>
        <sz val="12"/>
        <color rgb="FF00B050"/>
        <rFont val="Times New Roman"/>
        <family val="1"/>
        <charset val="238"/>
      </rPr>
      <t>popust 4,87 eura/</t>
    </r>
  </si>
  <si>
    <r>
      <t>4A / (120l) -</t>
    </r>
    <r>
      <rPr>
        <b/>
        <sz val="11"/>
        <color rgb="FF00B050"/>
        <rFont val="Times New Roman"/>
        <family val="1"/>
        <charset val="238"/>
      </rPr>
      <t xml:space="preserve"> popust 32,00 eura</t>
    </r>
  </si>
  <si>
    <r>
      <t>4B / (240l) -</t>
    </r>
    <r>
      <rPr>
        <b/>
        <sz val="11"/>
        <color rgb="FF00B050"/>
        <rFont val="Times New Roman"/>
        <family val="1"/>
        <charset val="238"/>
      </rPr>
      <t xml:space="preserve"> popust 16,00 eura</t>
    </r>
  </si>
  <si>
    <t>Y1-Za ne predaju miješanog komunalnog otpada barem jednom u tri mjeseca, a nije povremeni korisnik za spremnike od 240 do 360 litara</t>
  </si>
  <si>
    <t>T1-Za ne predaju miješanog komunalnog otpada barem jednom u tri mjeseca, a nije povremeni korisnik za spremnike do 120 litara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</si>
</sst>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b/>
      <sz val="12"/>
      <color rgb="FF00B050"/>
      <name val="Times New Roman"/>
      <family val="1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2" fontId="1" fillId="0" borderId="1" xfId="0" applyNumberFormat="1" applyFont="1" applyBorder="1" applyAlignment="1">
      <alignment horizontal="right" wrapText="1"/>
    </xf>
    <xf numFmtId="0" fontId="2" fillId="0" borderId="1" xfId="0" applyFont="1" applyBorder="1"/>
    <xf numFmtId="0" fontId="3" fillId="0" borderId="0" xfId="0" applyFont="1"/>
    <xf numFmtId="2" fontId="4" fillId="0" borderId="1" xfId="0" applyNumberFormat="1" applyFont="1" applyBorder="1" applyAlignment="1">
      <alignment horizontal="right" wrapText="1"/>
    </xf>
    <xf numFmtId="2" fontId="5" fillId="0" borderId="1" xfId="0" applyNumberFormat="1" applyFont="1" applyBorder="1" applyAlignment="1">
      <alignment horizontal="right" wrapText="1"/>
    </xf>
    <xf numFmtId="2" fontId="7" fillId="0" borderId="1" xfId="0" applyNumberFormat="1" applyFont="1" applyBorder="1"/>
    <xf numFmtId="2" fontId="8" fillId="0" borderId="1" xfId="0" applyNumberFormat="1" applyFont="1" applyBorder="1" applyAlignment="1">
      <alignment horizontal="right" wrapText="1"/>
    </xf>
    <xf numFmtId="2" fontId="4" fillId="0" borderId="1" xfId="0" applyNumberFormat="1" applyFont="1" applyBorder="1" applyAlignment="1">
      <alignment horizontal="justify" vertical="top" wrapText="1"/>
    </xf>
    <xf numFmtId="0" fontId="6" fillId="0" borderId="1" xfId="0" applyFont="1" applyBorder="1"/>
    <xf numFmtId="0" fontId="10" fillId="0" borderId="1" xfId="0" applyFont="1" applyBorder="1"/>
    <xf numFmtId="2" fontId="11" fillId="0" borderId="1" xfId="0" applyNumberFormat="1" applyFont="1" applyBorder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/>
    <xf numFmtId="0" fontId="12" fillId="0" borderId="0" xfId="0" applyFont="1"/>
    <xf numFmtId="2" fontId="13" fillId="0" borderId="0" xfId="0" applyNumberFormat="1" applyFont="1"/>
    <xf numFmtId="0" fontId="14" fillId="0" borderId="1" xfId="0" applyFont="1" applyBorder="1"/>
    <xf numFmtId="0" fontId="9" fillId="0" borderId="1" xfId="0" applyFont="1" applyBorder="1"/>
    <xf numFmtId="0" fontId="3" fillId="0" borderId="1" xfId="0" applyFont="1" applyBorder="1"/>
    <xf numFmtId="2" fontId="2" fillId="0" borderId="1" xfId="0" applyNumberFormat="1" applyFont="1" applyBorder="1"/>
    <xf numFmtId="2" fontId="14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2" fontId="17" fillId="0" borderId="0" xfId="0" applyNumberFormat="1" applyFont="1"/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2" fontId="3" fillId="0" borderId="0" xfId="0" applyNumberFormat="1" applyFont="1" applyAlignment="1">
      <alignment horizontal="right" vertical="center"/>
    </xf>
    <xf numFmtId="0" fontId="2" fillId="0" borderId="0" xfId="0" applyFont="1" applyBorder="1"/>
    <xf numFmtId="2" fontId="2" fillId="0" borderId="0" xfId="0" applyNumberFormat="1" applyFont="1" applyBorder="1"/>
    <xf numFmtId="2" fontId="4" fillId="0" borderId="0" xfId="0" applyNumberFormat="1" applyFont="1" applyBorder="1" applyAlignment="1">
      <alignment horizontal="right" wrapText="1"/>
    </xf>
    <xf numFmtId="2" fontId="14" fillId="0" borderId="0" xfId="0" applyNumberFormat="1" applyFont="1" applyBorder="1"/>
    <xf numFmtId="2" fontId="8" fillId="0" borderId="0" xfId="0" applyNumberFormat="1" applyFont="1" applyBorder="1" applyAlignment="1">
      <alignment horizontal="right" wrapText="1"/>
    </xf>
    <xf numFmtId="2" fontId="5" fillId="0" borderId="0" xfId="0" applyNumberFormat="1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/>
    <xf numFmtId="2" fontId="18" fillId="0" borderId="1" xfId="0" applyNumberFormat="1" applyFont="1" applyBorder="1"/>
    <xf numFmtId="0" fontId="3" fillId="0" borderId="1" xfId="0" applyFont="1" applyBorder="1" applyAlignment="1">
      <alignment horizontal="right" vertical="center" wrapText="1"/>
    </xf>
    <xf numFmtId="2" fontId="18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horizontal="right" vertical="center" wrapText="1"/>
    </xf>
    <xf numFmtId="2" fontId="3" fillId="0" borderId="9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right" vertical="center"/>
    </xf>
    <xf numFmtId="2" fontId="18" fillId="0" borderId="7" xfId="0" applyNumberFormat="1" applyFont="1" applyBorder="1"/>
    <xf numFmtId="2" fontId="3" fillId="0" borderId="9" xfId="0" applyNumberFormat="1" applyFont="1" applyBorder="1"/>
    <xf numFmtId="2" fontId="18" fillId="0" borderId="7" xfId="0" applyNumberFormat="1" applyFont="1" applyBorder="1" applyAlignment="1">
      <alignment horizontal="right" vertical="center"/>
    </xf>
    <xf numFmtId="2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19" fillId="0" borderId="9" xfId="0" applyFont="1" applyBorder="1" applyAlignment="1">
      <alignment horizontal="center" vertical="center" wrapText="1"/>
    </xf>
    <xf numFmtId="0" fontId="2" fillId="0" borderId="1" xfId="0" applyFont="1" applyBorder="1" applyAlignment="1"/>
    <xf numFmtId="0" fontId="12" fillId="0" borderId="1" xfId="0" applyFont="1" applyBorder="1" applyAlignment="1"/>
    <xf numFmtId="0" fontId="2" fillId="0" borderId="4" xfId="0" applyFont="1" applyBorder="1" applyAlignment="1"/>
    <xf numFmtId="0" fontId="0" fillId="0" borderId="5" xfId="0" applyBorder="1" applyAlignment="1"/>
    <xf numFmtId="0" fontId="0" fillId="0" borderId="0" xfId="0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2" fillId="0" borderId="5" xfId="0" applyFont="1" applyBorder="1" applyAlignment="1"/>
    <xf numFmtId="0" fontId="2" fillId="0" borderId="0" xfId="0" applyFont="1" applyAlignment="1"/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abSelected="1" topLeftCell="A34" workbookViewId="0">
      <selection activeCell="B66" sqref="B66"/>
    </sheetView>
  </sheetViews>
  <sheetFormatPr defaultRowHeight="15" x14ac:dyDescent="0.25"/>
  <cols>
    <col min="1" max="1" width="45.28515625" style="3" customWidth="1"/>
    <col min="2" max="2" width="7.42578125" style="3" customWidth="1"/>
    <col min="3" max="3" width="8.42578125" style="3" customWidth="1"/>
    <col min="4" max="4" width="8" style="3" customWidth="1"/>
    <col min="5" max="5" width="9.85546875" style="3" customWidth="1"/>
    <col min="6" max="6" width="6.140625" style="3" customWidth="1"/>
    <col min="7" max="7" width="7" style="3" customWidth="1"/>
    <col min="8" max="8" width="7.85546875" style="3" customWidth="1"/>
    <col min="9" max="9" width="7.42578125" style="3" bestFit="1" customWidth="1"/>
    <col min="10" max="10" width="8.140625" style="3" customWidth="1"/>
    <col min="11" max="11" width="8" style="3" customWidth="1"/>
    <col min="12" max="12" width="7.42578125" style="3" bestFit="1" customWidth="1"/>
    <col min="13" max="13" width="6.5703125" style="3" customWidth="1"/>
    <col min="14" max="14" width="8.42578125" style="3" customWidth="1"/>
    <col min="15" max="15" width="7.42578125" bestFit="1" customWidth="1"/>
    <col min="16" max="16" width="8.42578125" customWidth="1"/>
    <col min="17" max="17" width="8.140625" customWidth="1"/>
    <col min="18" max="18" width="7.42578125" bestFit="1" customWidth="1"/>
    <col min="19" max="19" width="13.140625" customWidth="1"/>
    <col min="20" max="20" width="7.7109375" customWidth="1"/>
    <col min="21" max="21" width="7.42578125" bestFit="1" customWidth="1"/>
    <col min="22" max="22" width="8.140625" bestFit="1" customWidth="1"/>
    <col min="23" max="23" width="7.28515625" customWidth="1"/>
  </cols>
  <sheetData>
    <row r="1" spans="1:17" s="25" customFormat="1" ht="16.5" customHeight="1" x14ac:dyDescent="0.35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26"/>
      <c r="Q1" s="26"/>
    </row>
    <row r="2" spans="1:17" s="16" customFormat="1" ht="9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P2" s="17"/>
      <c r="Q2" s="17"/>
    </row>
    <row r="3" spans="1:17" x14ac:dyDescent="0.25">
      <c r="A3" s="64" t="s">
        <v>18</v>
      </c>
      <c r="B3" s="65"/>
      <c r="C3" s="65"/>
      <c r="D3" s="65"/>
      <c r="E3" s="65"/>
      <c r="F3" s="65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14" customFormat="1" ht="42" customHeight="1" x14ac:dyDescent="0.25">
      <c r="A4" s="12" t="s">
        <v>8</v>
      </c>
      <c r="B4" s="75" t="s">
        <v>9</v>
      </c>
      <c r="C4" s="76"/>
      <c r="D4" s="73" t="s">
        <v>12</v>
      </c>
      <c r="E4" s="74"/>
      <c r="F4" s="13" t="s">
        <v>6</v>
      </c>
      <c r="G4" s="27"/>
      <c r="H4" s="28"/>
      <c r="I4" s="28"/>
      <c r="J4" s="28"/>
      <c r="K4" s="28"/>
      <c r="L4" s="28"/>
      <c r="M4" s="28"/>
      <c r="N4" s="28"/>
      <c r="O4" s="28"/>
    </row>
    <row r="5" spans="1:17" x14ac:dyDescent="0.25">
      <c r="A5" s="2" t="s">
        <v>1</v>
      </c>
      <c r="B5" s="2" t="s">
        <v>10</v>
      </c>
      <c r="C5" s="2" t="s">
        <v>0</v>
      </c>
      <c r="D5" s="18" t="s">
        <v>10</v>
      </c>
      <c r="E5" s="18" t="s">
        <v>0</v>
      </c>
      <c r="F5" s="2"/>
      <c r="G5"/>
      <c r="H5"/>
      <c r="I5"/>
      <c r="J5"/>
      <c r="K5"/>
      <c r="L5"/>
      <c r="M5"/>
      <c r="N5"/>
    </row>
    <row r="6" spans="1:17" ht="15.75" x14ac:dyDescent="0.25">
      <c r="A6" s="8" t="s">
        <v>44</v>
      </c>
      <c r="B6" s="4">
        <v>4.2</v>
      </c>
      <c r="C6" s="4">
        <v>0.9</v>
      </c>
      <c r="D6" s="7">
        <v>4.88</v>
      </c>
      <c r="E6" s="7">
        <v>0.98</v>
      </c>
      <c r="F6" s="1"/>
      <c r="G6"/>
      <c r="H6"/>
      <c r="I6"/>
      <c r="J6"/>
      <c r="K6"/>
      <c r="L6"/>
      <c r="M6"/>
      <c r="N6"/>
    </row>
    <row r="7" spans="1:17" ht="15.75" x14ac:dyDescent="0.25">
      <c r="A7" s="8" t="s">
        <v>3</v>
      </c>
      <c r="B7" s="4"/>
      <c r="C7" s="4">
        <f>(B6+C6)*0.13</f>
        <v>0.66300000000000014</v>
      </c>
      <c r="D7" s="7"/>
      <c r="E7" s="7">
        <f>(D6+E6)*0.13</f>
        <v>0.76179999999999992</v>
      </c>
      <c r="F7" s="1"/>
      <c r="G7"/>
      <c r="H7"/>
      <c r="I7"/>
      <c r="J7"/>
      <c r="K7"/>
      <c r="L7"/>
      <c r="M7"/>
      <c r="N7"/>
    </row>
    <row r="8" spans="1:17" ht="15.75" x14ac:dyDescent="0.25">
      <c r="A8" s="8" t="s">
        <v>2</v>
      </c>
      <c r="B8" s="4"/>
      <c r="C8" s="4">
        <f>SUM(C6:C7,B6)</f>
        <v>5.7629999999999999</v>
      </c>
      <c r="D8" s="7"/>
      <c r="E8" s="7">
        <f>SUM(E6:E7,D6)</f>
        <v>6.6218000000000004</v>
      </c>
      <c r="F8" s="5">
        <f>((E8/C8)-1)*100</f>
        <v>14.90196078431374</v>
      </c>
      <c r="G8"/>
      <c r="H8"/>
      <c r="I8"/>
      <c r="J8"/>
      <c r="K8"/>
      <c r="L8"/>
      <c r="M8"/>
      <c r="N8"/>
    </row>
    <row r="9" spans="1:17" x14ac:dyDescent="0.25">
      <c r="A9" s="9" t="s">
        <v>7</v>
      </c>
      <c r="B9" s="10" t="s">
        <v>4</v>
      </c>
      <c r="C9" s="11" t="s">
        <v>4</v>
      </c>
      <c r="D9" s="19" t="s">
        <v>4</v>
      </c>
      <c r="E9" s="6" t="s">
        <v>4</v>
      </c>
      <c r="F9" s="6"/>
      <c r="G9"/>
      <c r="H9"/>
      <c r="I9"/>
      <c r="J9"/>
      <c r="K9"/>
      <c r="L9"/>
      <c r="M9"/>
      <c r="N9"/>
    </row>
    <row r="10" spans="1:17" x14ac:dyDescent="0.25">
      <c r="A10" s="9" t="s">
        <v>1</v>
      </c>
      <c r="B10" s="9" t="s">
        <v>10</v>
      </c>
      <c r="C10" s="9" t="s">
        <v>0</v>
      </c>
      <c r="D10" s="18" t="s">
        <v>10</v>
      </c>
      <c r="E10" s="18" t="s">
        <v>0</v>
      </c>
      <c r="F10" s="2"/>
      <c r="G10"/>
      <c r="H10"/>
      <c r="I10"/>
      <c r="J10"/>
      <c r="K10"/>
      <c r="L10"/>
      <c r="M10"/>
      <c r="N10"/>
    </row>
    <row r="11" spans="1:17" ht="15.75" x14ac:dyDescent="0.25">
      <c r="A11" s="8" t="s">
        <v>43</v>
      </c>
      <c r="B11" s="4">
        <v>5.47</v>
      </c>
      <c r="C11" s="4">
        <v>1.2</v>
      </c>
      <c r="D11" s="7">
        <v>6.5</v>
      </c>
      <c r="E11" s="7">
        <v>1.3</v>
      </c>
      <c r="F11" s="1"/>
      <c r="G11"/>
      <c r="H11"/>
      <c r="I11"/>
      <c r="J11"/>
      <c r="K11"/>
      <c r="L11"/>
      <c r="M11"/>
      <c r="N11"/>
    </row>
    <row r="12" spans="1:17" ht="15.75" x14ac:dyDescent="0.25">
      <c r="A12" s="8" t="s">
        <v>3</v>
      </c>
      <c r="B12" s="4"/>
      <c r="C12" s="4">
        <f>(B11+C11)*0.13</f>
        <v>0.86709999999999998</v>
      </c>
      <c r="D12" s="7"/>
      <c r="E12" s="7">
        <f>(D11+E11)*0.13</f>
        <v>1.014</v>
      </c>
      <c r="F12" s="1"/>
      <c r="G12"/>
      <c r="H12"/>
      <c r="I12"/>
      <c r="J12"/>
      <c r="K12"/>
      <c r="L12"/>
      <c r="M12"/>
      <c r="N12"/>
    </row>
    <row r="13" spans="1:17" ht="15.75" x14ac:dyDescent="0.25">
      <c r="A13" s="8" t="s">
        <v>2</v>
      </c>
      <c r="B13" s="4"/>
      <c r="C13" s="4">
        <f>SUM(C11:C12,B11)</f>
        <v>7.5370999999999997</v>
      </c>
      <c r="D13" s="7"/>
      <c r="E13" s="7">
        <f>SUM(E11:E12,D11)</f>
        <v>8.8140000000000001</v>
      </c>
      <c r="F13" s="5">
        <f>((E13/C13)-1)*100</f>
        <v>16.941529235382326</v>
      </c>
      <c r="G13"/>
      <c r="H13"/>
      <c r="I13"/>
      <c r="J13"/>
      <c r="K13"/>
      <c r="L13"/>
      <c r="M13"/>
      <c r="N13"/>
    </row>
    <row r="14" spans="1:17" x14ac:dyDescent="0.25">
      <c r="A14" s="9" t="s">
        <v>11</v>
      </c>
      <c r="B14" s="10" t="s">
        <v>4</v>
      </c>
      <c r="C14" s="11" t="s">
        <v>4</v>
      </c>
      <c r="D14" s="19" t="s">
        <v>4</v>
      </c>
      <c r="E14" s="6" t="s">
        <v>4</v>
      </c>
      <c r="F14" s="6"/>
      <c r="G14"/>
      <c r="H14"/>
      <c r="I14"/>
      <c r="J14"/>
      <c r="K14"/>
      <c r="L14"/>
      <c r="M14"/>
      <c r="N14"/>
    </row>
    <row r="15" spans="1:17" x14ac:dyDescent="0.25">
      <c r="A15" s="9" t="s">
        <v>1</v>
      </c>
      <c r="B15" s="9" t="s">
        <v>10</v>
      </c>
      <c r="C15" s="9" t="s">
        <v>0</v>
      </c>
      <c r="D15" s="18" t="s">
        <v>10</v>
      </c>
      <c r="E15" s="18" t="s">
        <v>0</v>
      </c>
      <c r="F15" s="2"/>
      <c r="G15"/>
      <c r="H15"/>
      <c r="I15"/>
      <c r="J15"/>
      <c r="K15"/>
      <c r="L15"/>
      <c r="M15"/>
      <c r="N15"/>
    </row>
    <row r="16" spans="1:17" ht="15.75" x14ac:dyDescent="0.25">
      <c r="A16" s="8" t="s">
        <v>5</v>
      </c>
      <c r="B16" s="4">
        <v>8.41</v>
      </c>
      <c r="C16" s="4">
        <v>1.8</v>
      </c>
      <c r="D16" s="7">
        <v>9.75</v>
      </c>
      <c r="E16" s="7">
        <v>1.95</v>
      </c>
      <c r="F16" s="1"/>
      <c r="G16"/>
      <c r="H16"/>
      <c r="I16"/>
      <c r="J16"/>
      <c r="K16"/>
      <c r="L16"/>
      <c r="M16"/>
      <c r="N16"/>
    </row>
    <row r="17" spans="1:21" ht="15.75" x14ac:dyDescent="0.25">
      <c r="A17" s="8" t="s">
        <v>3</v>
      </c>
      <c r="B17" s="4"/>
      <c r="C17" s="4">
        <f>(B16+C16)*0.13</f>
        <v>1.3273000000000001</v>
      </c>
      <c r="D17" s="7"/>
      <c r="E17" s="7">
        <f>(D16+E16)*0.13</f>
        <v>1.5209999999999999</v>
      </c>
      <c r="F17" s="1"/>
      <c r="G17"/>
      <c r="H17"/>
      <c r="I17"/>
      <c r="J17"/>
      <c r="K17"/>
      <c r="L17"/>
      <c r="M17"/>
      <c r="N17"/>
    </row>
    <row r="18" spans="1:21" ht="15.75" x14ac:dyDescent="0.25">
      <c r="A18" s="8" t="s">
        <v>2</v>
      </c>
      <c r="B18" s="4"/>
      <c r="C18" s="4">
        <f>SUM(C16:C17,B16)</f>
        <v>11.5373</v>
      </c>
      <c r="D18" s="7"/>
      <c r="E18" s="7">
        <f>SUM(E16:E17,D16)</f>
        <v>13.221</v>
      </c>
      <c r="F18" s="5">
        <f>((E18/C18)-1)*100</f>
        <v>14.593535749265429</v>
      </c>
      <c r="G18"/>
      <c r="H18"/>
      <c r="I18"/>
      <c r="J18"/>
      <c r="K18"/>
      <c r="L18"/>
      <c r="M18"/>
      <c r="N18"/>
    </row>
    <row r="19" spans="1:21" ht="15.75" customHeight="1" x14ac:dyDescent="0.25">
      <c r="B19" s="15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spans="1:21" x14ac:dyDescent="0.25">
      <c r="A20" s="71" t="s">
        <v>17</v>
      </c>
      <c r="B20" s="71"/>
      <c r="C20" s="71"/>
      <c r="D20" s="71"/>
      <c r="E20" s="71"/>
      <c r="F20" s="71"/>
      <c r="G20" s="29"/>
      <c r="H20" s="29"/>
      <c r="K20"/>
      <c r="L20"/>
      <c r="M20"/>
      <c r="N20"/>
    </row>
    <row r="21" spans="1:21" ht="40.5" customHeight="1" x14ac:dyDescent="0.25">
      <c r="A21" s="2"/>
      <c r="B21" s="67" t="s">
        <v>9</v>
      </c>
      <c r="C21" s="68"/>
      <c r="D21" s="69" t="s">
        <v>19</v>
      </c>
      <c r="E21" s="70"/>
      <c r="F21" s="23" t="s">
        <v>6</v>
      </c>
      <c r="G21"/>
      <c r="H21"/>
      <c r="I21"/>
      <c r="J21"/>
      <c r="K21"/>
      <c r="L21"/>
      <c r="M21"/>
      <c r="N21"/>
    </row>
    <row r="22" spans="1:21" x14ac:dyDescent="0.25">
      <c r="A22" s="2" t="s">
        <v>13</v>
      </c>
      <c r="B22" s="2" t="s">
        <v>10</v>
      </c>
      <c r="C22" s="2" t="s">
        <v>0</v>
      </c>
      <c r="D22" s="18" t="s">
        <v>10</v>
      </c>
      <c r="E22" s="18" t="s">
        <v>0</v>
      </c>
      <c r="F22" s="20"/>
      <c r="G22"/>
      <c r="H22"/>
      <c r="I22"/>
      <c r="J22"/>
      <c r="K22"/>
      <c r="L22"/>
      <c r="M22"/>
      <c r="N22"/>
    </row>
    <row r="23" spans="1:21" x14ac:dyDescent="0.25">
      <c r="A23" s="2" t="s">
        <v>45</v>
      </c>
      <c r="B23" s="21">
        <v>13.28</v>
      </c>
      <c r="C23" s="21">
        <v>2.2999999999999998</v>
      </c>
      <c r="D23" s="22">
        <v>16</v>
      </c>
      <c r="E23" s="22">
        <v>2.5</v>
      </c>
      <c r="F23" s="20"/>
      <c r="G23"/>
      <c r="H23"/>
      <c r="I23"/>
      <c r="J23"/>
      <c r="K23"/>
      <c r="L23"/>
      <c r="M23"/>
      <c r="N23"/>
    </row>
    <row r="24" spans="1:21" ht="15.75" x14ac:dyDescent="0.25">
      <c r="A24" s="2" t="s">
        <v>3</v>
      </c>
      <c r="B24" s="21"/>
      <c r="C24" s="4">
        <f>(B23+C23)*0.13</f>
        <v>2.0253999999999999</v>
      </c>
      <c r="D24" s="22"/>
      <c r="E24" s="7">
        <f>(D23+E23)*0.13</f>
        <v>2.4050000000000002</v>
      </c>
      <c r="F24" s="20"/>
      <c r="G24"/>
      <c r="H24"/>
      <c r="I24"/>
      <c r="J24"/>
      <c r="K24"/>
      <c r="L24"/>
      <c r="M24"/>
      <c r="N24"/>
    </row>
    <row r="25" spans="1:21" ht="15.75" x14ac:dyDescent="0.25">
      <c r="A25" s="2" t="s">
        <v>2</v>
      </c>
      <c r="B25" s="21"/>
      <c r="C25" s="4">
        <f>SUM(C23:C24,B23)</f>
        <v>17.605399999999999</v>
      </c>
      <c r="D25" s="22"/>
      <c r="E25" s="7">
        <f>SUM(E23:E24,D23)</f>
        <v>20.905000000000001</v>
      </c>
      <c r="F25" s="5">
        <f>((E25/C25)-1)*100</f>
        <v>18.74197689345316</v>
      </c>
      <c r="G25"/>
      <c r="H25"/>
      <c r="I25"/>
      <c r="J25"/>
      <c r="K25"/>
      <c r="L25"/>
      <c r="M25"/>
      <c r="N25"/>
    </row>
    <row r="26" spans="1:21" x14ac:dyDescent="0.25">
      <c r="A26" s="2" t="s">
        <v>14</v>
      </c>
      <c r="B26" s="21"/>
      <c r="C26" s="21"/>
      <c r="D26" s="22" t="s">
        <v>4</v>
      </c>
      <c r="E26" s="22" t="s">
        <v>4</v>
      </c>
      <c r="F26" s="20"/>
      <c r="G26"/>
      <c r="H26"/>
      <c r="I26"/>
      <c r="J26"/>
      <c r="K26"/>
      <c r="L26"/>
      <c r="M26"/>
      <c r="N26"/>
    </row>
    <row r="27" spans="1:21" x14ac:dyDescent="0.25">
      <c r="A27" s="2" t="s">
        <v>1</v>
      </c>
      <c r="B27" s="21" t="s">
        <v>10</v>
      </c>
      <c r="C27" s="21" t="s">
        <v>0</v>
      </c>
      <c r="D27" s="22" t="s">
        <v>10</v>
      </c>
      <c r="E27" s="22" t="s">
        <v>0</v>
      </c>
      <c r="F27" s="20"/>
      <c r="G27"/>
      <c r="H27"/>
      <c r="I27"/>
      <c r="J27"/>
      <c r="K27"/>
      <c r="L27"/>
      <c r="M27"/>
      <c r="N27"/>
    </row>
    <row r="28" spans="1:21" x14ac:dyDescent="0.25">
      <c r="A28" s="2" t="s">
        <v>46</v>
      </c>
      <c r="B28" s="21">
        <v>26.55</v>
      </c>
      <c r="C28" s="21">
        <v>4.5999999999999996</v>
      </c>
      <c r="D28" s="22">
        <v>32</v>
      </c>
      <c r="E28" s="22">
        <v>5</v>
      </c>
      <c r="F28" s="20"/>
      <c r="G28"/>
      <c r="H28"/>
      <c r="I28"/>
      <c r="J28"/>
      <c r="K28"/>
      <c r="L28"/>
      <c r="M28"/>
      <c r="N28"/>
    </row>
    <row r="29" spans="1:21" ht="15.75" x14ac:dyDescent="0.25">
      <c r="A29" s="2" t="s">
        <v>3</v>
      </c>
      <c r="B29" s="21"/>
      <c r="C29" s="4">
        <f>(B28+C28)*0.13</f>
        <v>4.0495000000000001</v>
      </c>
      <c r="D29" s="22"/>
      <c r="E29" s="7">
        <f>(D28+E28)*0.13</f>
        <v>4.8100000000000005</v>
      </c>
      <c r="F29" s="20"/>
      <c r="G29"/>
      <c r="H29"/>
      <c r="I29"/>
      <c r="J29"/>
      <c r="K29"/>
      <c r="L29"/>
      <c r="M29"/>
      <c r="N29"/>
    </row>
    <row r="30" spans="1:21" ht="15.75" x14ac:dyDescent="0.25">
      <c r="A30" s="2" t="s">
        <v>2</v>
      </c>
      <c r="B30" s="21"/>
      <c r="C30" s="4">
        <f>SUM(C28:C29,B28)</f>
        <v>35.1995</v>
      </c>
      <c r="D30" s="22"/>
      <c r="E30" s="7">
        <f>SUM(E28:E29,D28)</f>
        <v>41.81</v>
      </c>
      <c r="F30" s="5">
        <f>((E30/C30)-1)*100</f>
        <v>18.780096308186202</v>
      </c>
      <c r="G30"/>
      <c r="H30"/>
      <c r="I30"/>
      <c r="J30"/>
      <c r="K30"/>
      <c r="L30"/>
      <c r="M30"/>
      <c r="N30"/>
    </row>
    <row r="31" spans="1:21" x14ac:dyDescent="0.25">
      <c r="A31" s="2" t="s">
        <v>15</v>
      </c>
      <c r="B31" s="21"/>
      <c r="C31" s="21"/>
      <c r="D31" s="22" t="s">
        <v>4</v>
      </c>
      <c r="E31" s="22" t="s">
        <v>4</v>
      </c>
      <c r="F31" s="20"/>
      <c r="G31"/>
      <c r="H31"/>
      <c r="I31"/>
      <c r="J31"/>
      <c r="K31"/>
      <c r="L31"/>
      <c r="M31"/>
      <c r="N31"/>
    </row>
    <row r="32" spans="1:21" x14ac:dyDescent="0.25">
      <c r="A32" s="2" t="s">
        <v>1</v>
      </c>
      <c r="B32" s="21" t="s">
        <v>10</v>
      </c>
      <c r="C32" s="21" t="s">
        <v>0</v>
      </c>
      <c r="D32" s="22" t="s">
        <v>10</v>
      </c>
      <c r="E32" s="22" t="s">
        <v>0</v>
      </c>
      <c r="F32" s="20"/>
      <c r="G32"/>
      <c r="H32"/>
      <c r="I32"/>
      <c r="J32"/>
      <c r="K32"/>
      <c r="L32"/>
      <c r="M32"/>
      <c r="N32"/>
    </row>
    <row r="33" spans="1:14" x14ac:dyDescent="0.25">
      <c r="A33" s="2" t="s">
        <v>16</v>
      </c>
      <c r="B33" s="21">
        <v>39.82</v>
      </c>
      <c r="C33" s="21">
        <v>6.9</v>
      </c>
      <c r="D33" s="22">
        <v>48</v>
      </c>
      <c r="E33" s="22">
        <v>7.5</v>
      </c>
      <c r="F33" s="20"/>
      <c r="G33"/>
      <c r="H33"/>
      <c r="I33"/>
      <c r="J33"/>
      <c r="K33"/>
      <c r="L33"/>
      <c r="M33"/>
      <c r="N33"/>
    </row>
    <row r="34" spans="1:14" ht="15.75" x14ac:dyDescent="0.25">
      <c r="A34" s="2" t="s">
        <v>3</v>
      </c>
      <c r="B34" s="21"/>
      <c r="C34" s="4">
        <f>(B33+C33)*0.13</f>
        <v>6.0735999999999999</v>
      </c>
      <c r="D34" s="22"/>
      <c r="E34" s="7">
        <f>(D33+E33)*0.13</f>
        <v>7.2149999999999999</v>
      </c>
      <c r="F34" s="20"/>
      <c r="G34"/>
      <c r="H34"/>
      <c r="I34"/>
      <c r="J34"/>
      <c r="K34"/>
      <c r="L34"/>
      <c r="M34"/>
      <c r="N34"/>
    </row>
    <row r="35" spans="1:14" ht="15.75" x14ac:dyDescent="0.25">
      <c r="A35" s="2" t="s">
        <v>2</v>
      </c>
      <c r="B35" s="21"/>
      <c r="C35" s="4">
        <f>SUM(C33:C34,B33)</f>
        <v>52.793599999999998</v>
      </c>
      <c r="D35" s="22"/>
      <c r="E35" s="7">
        <f>SUM(E33:E34,D33)</f>
        <v>62.715000000000003</v>
      </c>
      <c r="F35" s="5">
        <f>((E35/C35)-1)*100</f>
        <v>18.792808219178102</v>
      </c>
      <c r="G35"/>
      <c r="H35"/>
      <c r="I35"/>
      <c r="J35"/>
      <c r="K35"/>
      <c r="L35"/>
      <c r="M35"/>
      <c r="N35"/>
    </row>
    <row r="36" spans="1:14" ht="15.75" x14ac:dyDescent="0.25">
      <c r="A36" s="31"/>
      <c r="B36" s="32"/>
      <c r="C36" s="33"/>
      <c r="D36" s="34"/>
      <c r="E36" s="35"/>
      <c r="F36" s="36"/>
      <c r="G36" s="33"/>
      <c r="H36" s="33"/>
      <c r="I36" s="35"/>
      <c r="J36" s="33"/>
      <c r="K36" s="33"/>
      <c r="L36" s="35"/>
      <c r="M36"/>
      <c r="N36"/>
    </row>
    <row r="37" spans="1:14" ht="15.75" x14ac:dyDescent="0.25">
      <c r="A37" s="31"/>
      <c r="B37" s="32"/>
      <c r="C37" s="33"/>
      <c r="D37" s="34"/>
      <c r="E37" s="35"/>
      <c r="F37" s="36"/>
      <c r="G37" s="33"/>
      <c r="H37" s="33"/>
      <c r="I37" s="35"/>
      <c r="J37" s="33"/>
      <c r="K37" s="33"/>
      <c r="L37" s="35"/>
      <c r="M37"/>
      <c r="N37"/>
    </row>
    <row r="38" spans="1:14" s="14" customFormat="1" ht="57.75" x14ac:dyDescent="0.25">
      <c r="A38" s="61" t="s">
        <v>27</v>
      </c>
      <c r="B38" s="60" t="s">
        <v>28</v>
      </c>
      <c r="C38" s="60" t="s">
        <v>29</v>
      </c>
      <c r="D38" s="60" t="s">
        <v>30</v>
      </c>
      <c r="E38" s="38" t="s">
        <v>6</v>
      </c>
      <c r="F38" s="45"/>
      <c r="G38" s="45"/>
      <c r="H38" s="45"/>
      <c r="I38" s="45"/>
      <c r="J38" s="37"/>
      <c r="K38" s="37"/>
      <c r="L38" s="37"/>
      <c r="M38" s="37"/>
      <c r="N38" s="37"/>
    </row>
    <row r="39" spans="1:14" s="16" customFormat="1" x14ac:dyDescent="0.25">
      <c r="A39" s="62" t="s">
        <v>23</v>
      </c>
      <c r="B39" s="63"/>
      <c r="C39" s="63"/>
      <c r="D39" s="63"/>
      <c r="E39" s="63"/>
      <c r="F39" s="63"/>
      <c r="G39" s="63"/>
      <c r="H39" s="63"/>
      <c r="I39" s="63"/>
      <c r="J39" s="15"/>
      <c r="K39" s="15"/>
      <c r="L39" s="15"/>
      <c r="M39" s="15"/>
      <c r="N39" s="15"/>
    </row>
    <row r="40" spans="1:14" x14ac:dyDescent="0.25">
      <c r="A40" s="50" t="s">
        <v>21</v>
      </c>
      <c r="B40" s="52">
        <v>3.32</v>
      </c>
      <c r="C40" s="52">
        <v>7</v>
      </c>
      <c r="D40" s="59">
        <f>C40*1.25</f>
        <v>8.75</v>
      </c>
      <c r="E40" s="56">
        <f>((C40/B40)-1)*100</f>
        <v>110.8433734939759</v>
      </c>
      <c r="F40" s="46"/>
      <c r="G40" s="46"/>
      <c r="H40" s="46"/>
      <c r="I40" s="46"/>
    </row>
    <row r="41" spans="1:14" x14ac:dyDescent="0.25">
      <c r="A41" s="47" t="s">
        <v>22</v>
      </c>
      <c r="B41" s="49">
        <v>3.98</v>
      </c>
      <c r="C41" s="49">
        <v>8</v>
      </c>
      <c r="D41" s="57">
        <f>C41*1.25</f>
        <v>10</v>
      </c>
      <c r="E41" s="42">
        <f>((C41/B41)-1)*100</f>
        <v>101.00502512562812</v>
      </c>
      <c r="F41" s="46"/>
      <c r="G41" s="46"/>
      <c r="H41" s="46"/>
      <c r="I41" s="46"/>
    </row>
    <row r="42" spans="1:14" s="16" customFormat="1" x14ac:dyDescent="0.25">
      <c r="A42" s="62" t="s">
        <v>24</v>
      </c>
      <c r="B42" s="63"/>
      <c r="C42" s="63"/>
      <c r="D42" s="63"/>
      <c r="E42" s="63"/>
      <c r="F42" s="63"/>
      <c r="G42" s="63"/>
      <c r="H42" s="63"/>
      <c r="I42" s="63"/>
      <c r="J42" s="15"/>
      <c r="K42" s="15"/>
      <c r="L42" s="15"/>
      <c r="M42" s="15"/>
      <c r="N42" s="15"/>
    </row>
    <row r="43" spans="1:14" x14ac:dyDescent="0.25">
      <c r="A43" s="50" t="s">
        <v>26</v>
      </c>
      <c r="B43" s="52">
        <v>3.32</v>
      </c>
      <c r="C43" s="52">
        <v>7</v>
      </c>
      <c r="D43" s="59">
        <f>C43*1.25</f>
        <v>8.75</v>
      </c>
      <c r="E43" s="56">
        <f>((C43/B43)-1)*100</f>
        <v>110.8433734939759</v>
      </c>
      <c r="F43" s="46"/>
      <c r="G43" s="46"/>
      <c r="H43" s="46"/>
      <c r="I43" s="46"/>
    </row>
    <row r="44" spans="1:14" x14ac:dyDescent="0.25">
      <c r="A44" s="47" t="s">
        <v>25</v>
      </c>
      <c r="B44" s="49">
        <v>3.98</v>
      </c>
      <c r="C44" s="49">
        <v>8</v>
      </c>
      <c r="D44" s="57">
        <f>C44*1.25</f>
        <v>10</v>
      </c>
      <c r="E44" s="42">
        <f>((C44/B44)-1)*100</f>
        <v>101.00502512562812</v>
      </c>
      <c r="F44" s="46"/>
      <c r="G44" s="46"/>
      <c r="H44" s="46"/>
      <c r="I44" s="46"/>
    </row>
    <row r="45" spans="1:14" s="16" customFormat="1" x14ac:dyDescent="0.25">
      <c r="A45" s="62" t="s">
        <v>31</v>
      </c>
      <c r="B45" s="63"/>
      <c r="C45" s="63"/>
      <c r="D45" s="63"/>
      <c r="E45" s="63"/>
      <c r="F45" s="63"/>
      <c r="G45" s="63"/>
      <c r="H45" s="63"/>
      <c r="I45" s="63"/>
      <c r="J45" s="15"/>
      <c r="K45" s="15"/>
      <c r="L45" s="15"/>
      <c r="M45" s="15"/>
      <c r="N45" s="15"/>
    </row>
    <row r="46" spans="1:14" x14ac:dyDescent="0.25">
      <c r="A46" s="50" t="s">
        <v>32</v>
      </c>
      <c r="B46" s="51">
        <v>17.920000000000002</v>
      </c>
      <c r="C46" s="52">
        <v>30</v>
      </c>
      <c r="D46" s="59">
        <f>C46*1.25</f>
        <v>37.5</v>
      </c>
      <c r="E46" s="56">
        <f>((C46/B46)-1)*100</f>
        <v>67.410714285714278</v>
      </c>
      <c r="F46" s="46"/>
      <c r="G46" s="46"/>
      <c r="H46" s="46"/>
      <c r="I46" s="46"/>
    </row>
    <row r="47" spans="1:14" x14ac:dyDescent="0.25">
      <c r="A47" s="39" t="s">
        <v>33</v>
      </c>
      <c r="B47" s="43">
        <v>18.579999999999998</v>
      </c>
      <c r="C47" s="40">
        <v>31</v>
      </c>
      <c r="D47" s="41">
        <f>C47*1.25</f>
        <v>38.75</v>
      </c>
      <c r="E47" s="42">
        <f>((C47/B47)-1)*100</f>
        <v>66.846071044133495</v>
      </c>
      <c r="F47" s="46"/>
      <c r="G47" s="46"/>
      <c r="H47" s="46"/>
      <c r="I47" s="46"/>
    </row>
    <row r="48" spans="1:14" x14ac:dyDescent="0.25">
      <c r="A48" s="39" t="s">
        <v>34</v>
      </c>
      <c r="B48" s="43">
        <v>19.239999999999998</v>
      </c>
      <c r="C48" s="40">
        <v>32</v>
      </c>
      <c r="D48" s="41">
        <f>C48*1.25</f>
        <v>40</v>
      </c>
      <c r="E48" s="42">
        <f>((C48/B48)-1)*100</f>
        <v>66.320166320166322</v>
      </c>
      <c r="F48" s="46"/>
      <c r="G48" s="46"/>
      <c r="H48" s="46"/>
      <c r="I48" s="46"/>
    </row>
    <row r="49" spans="1:14" x14ac:dyDescent="0.25">
      <c r="A49" s="39" t="s">
        <v>35</v>
      </c>
      <c r="B49" s="43">
        <v>31.85</v>
      </c>
      <c r="C49" s="40">
        <v>45</v>
      </c>
      <c r="D49" s="41">
        <f>C49*1.25</f>
        <v>56.25</v>
      </c>
      <c r="E49" s="42">
        <f>((C49/B49)-1)*100</f>
        <v>41.287284144426991</v>
      </c>
      <c r="F49" s="46"/>
      <c r="G49" s="46"/>
      <c r="H49" s="46"/>
      <c r="I49" s="46"/>
    </row>
    <row r="50" spans="1:14" x14ac:dyDescent="0.25">
      <c r="A50" s="47" t="s">
        <v>36</v>
      </c>
      <c r="B50" s="48">
        <v>45.13</v>
      </c>
      <c r="C50" s="49">
        <v>60</v>
      </c>
      <c r="D50" s="57">
        <f>C50*1.25</f>
        <v>75</v>
      </c>
      <c r="E50" s="42">
        <f>((C50/B50)-1)*100</f>
        <v>32.949257699977828</v>
      </c>
      <c r="F50" s="46"/>
      <c r="G50" s="46"/>
      <c r="H50" s="46"/>
      <c r="I50" s="46"/>
    </row>
    <row r="51" spans="1:14" s="16" customFormat="1" x14ac:dyDescent="0.25">
      <c r="A51" s="62" t="s">
        <v>39</v>
      </c>
      <c r="B51" s="63"/>
      <c r="C51" s="63"/>
      <c r="D51" s="63"/>
      <c r="E51" s="63"/>
      <c r="F51" s="63"/>
      <c r="G51" s="63"/>
      <c r="H51" s="63"/>
      <c r="I51" s="63"/>
      <c r="J51" s="15"/>
      <c r="K51" s="15"/>
      <c r="L51" s="15"/>
      <c r="M51" s="15"/>
      <c r="N51" s="15"/>
    </row>
    <row r="52" spans="1:14" ht="30" x14ac:dyDescent="0.25">
      <c r="A52" s="50" t="s">
        <v>37</v>
      </c>
      <c r="B52" s="51">
        <v>2.65</v>
      </c>
      <c r="C52" s="52">
        <v>3</v>
      </c>
      <c r="D52" s="52">
        <f>C52*1.25</f>
        <v>3.75</v>
      </c>
      <c r="E52" s="58">
        <f>((C52/B52)-1)*100</f>
        <v>13.207547169811317</v>
      </c>
      <c r="F52" s="46"/>
      <c r="G52" s="46"/>
      <c r="H52" s="46"/>
      <c r="I52" s="46"/>
    </row>
    <row r="53" spans="1:14" ht="30" x14ac:dyDescent="0.25">
      <c r="A53" s="47" t="s">
        <v>38</v>
      </c>
      <c r="B53" s="49">
        <v>6.64</v>
      </c>
      <c r="C53" s="49">
        <v>7</v>
      </c>
      <c r="D53" s="49">
        <f>C53*1.25</f>
        <v>8.75</v>
      </c>
      <c r="E53" s="44">
        <f>((C53/B53)-1)*100</f>
        <v>5.4216867469879526</v>
      </c>
      <c r="F53" s="46"/>
      <c r="G53" s="46"/>
      <c r="H53" s="46"/>
      <c r="I53" s="46"/>
    </row>
    <row r="54" spans="1:14" s="16" customFormat="1" x14ac:dyDescent="0.25">
      <c r="A54" s="62" t="s">
        <v>40</v>
      </c>
      <c r="B54" s="63"/>
      <c r="C54" s="63"/>
      <c r="D54" s="63"/>
      <c r="E54" s="63"/>
      <c r="F54" s="63"/>
      <c r="G54" s="63"/>
      <c r="H54" s="63"/>
      <c r="I54" s="63"/>
      <c r="J54" s="15"/>
      <c r="K54" s="15"/>
      <c r="L54" s="15"/>
      <c r="M54" s="15"/>
      <c r="N54" s="15"/>
    </row>
    <row r="55" spans="1:14" ht="30" x14ac:dyDescent="0.25">
      <c r="A55" s="53" t="s">
        <v>41</v>
      </c>
      <c r="B55" s="54">
        <v>5.31</v>
      </c>
      <c r="C55" s="55">
        <v>6</v>
      </c>
      <c r="D55" s="55">
        <f>C55*1.25</f>
        <v>7.5</v>
      </c>
      <c r="E55" s="56">
        <f>((C55/B55)-1)*100</f>
        <v>12.994350282485879</v>
      </c>
      <c r="F55" s="46"/>
      <c r="G55" s="46"/>
      <c r="H55" s="46"/>
      <c r="I55" s="46"/>
    </row>
    <row r="56" spans="1:14" s="16" customFormat="1" x14ac:dyDescent="0.25">
      <c r="A56" s="62" t="s">
        <v>42</v>
      </c>
      <c r="B56" s="63"/>
      <c r="C56" s="63"/>
      <c r="D56" s="63"/>
      <c r="E56" s="63"/>
      <c r="F56" s="63"/>
      <c r="G56" s="63"/>
      <c r="H56" s="63"/>
      <c r="I56" s="63"/>
      <c r="J56" s="15"/>
      <c r="K56" s="15"/>
      <c r="L56" s="15"/>
      <c r="M56" s="15"/>
      <c r="N56" s="15"/>
    </row>
    <row r="57" spans="1:14" ht="45" x14ac:dyDescent="0.25">
      <c r="A57" s="50" t="s">
        <v>48</v>
      </c>
      <c r="B57" s="51">
        <v>3.32</v>
      </c>
      <c r="C57" s="52">
        <v>3.32</v>
      </c>
      <c r="D57" s="52">
        <f>C57*1.25</f>
        <v>4.1499999999999995</v>
      </c>
      <c r="E57" s="52">
        <f>((C57/B57)-1)*100</f>
        <v>0</v>
      </c>
      <c r="F57" s="46"/>
      <c r="G57" s="46"/>
      <c r="H57" s="46"/>
      <c r="I57" s="46"/>
    </row>
    <row r="58" spans="1:14" ht="45" x14ac:dyDescent="0.25">
      <c r="A58" s="39" t="s">
        <v>47</v>
      </c>
      <c r="B58" s="40">
        <v>6.64</v>
      </c>
      <c r="C58" s="40">
        <v>6.64</v>
      </c>
      <c r="D58" s="40">
        <f>C58*1.25</f>
        <v>8.2999999999999989</v>
      </c>
      <c r="E58" s="40">
        <f>((C58/B58)-1)*100</f>
        <v>0</v>
      </c>
      <c r="F58" s="46"/>
      <c r="G58" s="46"/>
      <c r="H58" s="46"/>
      <c r="I58" s="46"/>
    </row>
    <row r="60" spans="1:14" x14ac:dyDescent="0.25">
      <c r="B60" s="30"/>
      <c r="C60" s="30"/>
    </row>
    <row r="61" spans="1:14" x14ac:dyDescent="0.25">
      <c r="B61" s="30"/>
      <c r="C61" s="30"/>
    </row>
  </sheetData>
  <mergeCells count="13">
    <mergeCell ref="A3:Q3"/>
    <mergeCell ref="B21:C21"/>
    <mergeCell ref="D21:E21"/>
    <mergeCell ref="A20:F20"/>
    <mergeCell ref="C19:U19"/>
    <mergeCell ref="D4:E4"/>
    <mergeCell ref="B4:C4"/>
    <mergeCell ref="A56:I56"/>
    <mergeCell ref="A39:I39"/>
    <mergeCell ref="A42:I42"/>
    <mergeCell ref="A45:I45"/>
    <mergeCell ref="A51:I51"/>
    <mergeCell ref="A54:I54"/>
  </mergeCells>
  <pageMargins left="0.19685039370078741" right="0.19685039370078741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Win8.1</dc:creator>
  <cp:lastModifiedBy>korisnik</cp:lastModifiedBy>
  <cp:lastPrinted>2023-05-08T05:35:20Z</cp:lastPrinted>
  <dcterms:created xsi:type="dcterms:W3CDTF">2017-10-24T08:31:57Z</dcterms:created>
  <dcterms:modified xsi:type="dcterms:W3CDTF">2023-08-25T06:23:49Z</dcterms:modified>
</cp:coreProperties>
</file>